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20" windowHeight="12615" tabRatio="799" activeTab="0"/>
  </bookViews>
  <sheets>
    <sheet name="КАТАЛОГ" sheetId="1" r:id="rId1"/>
    <sheet name="Ректоскопы" sheetId="2" r:id="rId2"/>
    <sheet name="Комплектность рект." sheetId="3" r:id="rId3"/>
    <sheet name="Аноскопы" sheetId="4" r:id="rId4"/>
    <sheet name="Зеркала, Лигаторы" sheetId="5" r:id="rId5"/>
    <sheet name="Модели 632 и 276" sheetId="6" r:id="rId6"/>
  </sheets>
  <definedNames>
    <definedName name="_xlnm.Print_Area" localSheetId="3">'Аноскопы'!$A$1:$D$28</definedName>
    <definedName name="_xlnm.Print_Area" localSheetId="0">'КАТАЛОГ'!$A$1:$D$16</definedName>
  </definedNames>
  <calcPr fullCalcOnLoad="1"/>
</workbook>
</file>

<file path=xl/sharedStrings.xml><?xml version="1.0" encoding="utf-8"?>
<sst xmlns="http://schemas.openxmlformats.org/spreadsheetml/2006/main" count="277" uniqueCount="198">
  <si>
    <t>№</t>
  </si>
  <si>
    <t>Наименование</t>
  </si>
  <si>
    <t>тр</t>
  </si>
  <si>
    <t>см</t>
  </si>
  <si>
    <r>
      <t xml:space="preserve">-«- Ре-ВС-20-250-«Кварц»   </t>
    </r>
    <r>
      <rPr>
        <i/>
        <sz val="11"/>
        <color indexed="8"/>
        <rFont val="Arial Narrow"/>
        <family val="2"/>
      </rPr>
      <t>(тубус)</t>
    </r>
  </si>
  <si>
    <r>
      <t xml:space="preserve">-«- Ре-ВС-20-200-«Кварц»   </t>
    </r>
    <r>
      <rPr>
        <i/>
        <sz val="11"/>
        <color indexed="8"/>
        <rFont val="Arial Narrow"/>
        <family val="2"/>
      </rPr>
      <t>(тубус)</t>
    </r>
  </si>
  <si>
    <r>
      <t xml:space="preserve">-«- Ре-ВС-20/бо-250-«Кварц»  </t>
    </r>
    <r>
      <rPr>
        <i/>
        <sz val="11"/>
        <color indexed="8"/>
        <rFont val="Arial Narrow"/>
        <family val="2"/>
      </rPr>
      <t>(тубус)</t>
    </r>
  </si>
  <si>
    <r>
      <t xml:space="preserve">-«- Ре-ВС-20/бо-200-«Кварц»  </t>
    </r>
    <r>
      <rPr>
        <i/>
        <sz val="11"/>
        <color indexed="8"/>
        <rFont val="Arial Narrow"/>
        <family val="2"/>
      </rPr>
      <t>(тубус)</t>
    </r>
  </si>
  <si>
    <t>Корпус</t>
  </si>
  <si>
    <r>
      <t>Тубус сменный безобтураторный</t>
    </r>
    <r>
      <rPr>
        <b/>
        <sz val="11"/>
        <color indexed="8"/>
        <rFont val="Arial Narrow"/>
        <family val="2"/>
      </rPr>
      <t xml:space="preserve"> ТС-05Б-200</t>
    </r>
  </si>
  <si>
    <r>
      <t xml:space="preserve">Тубус сменный с волоконным световодом и обтуратором, детский </t>
    </r>
    <r>
      <rPr>
        <b/>
        <sz val="11"/>
        <color indexed="8"/>
        <rFont val="Arial Narrow"/>
        <family val="2"/>
      </rPr>
      <t xml:space="preserve">ТСд-ВС-05-200 </t>
    </r>
    <r>
      <rPr>
        <sz val="11"/>
        <color indexed="8"/>
        <rFont val="Arial Narrow"/>
        <family val="2"/>
      </rPr>
      <t xml:space="preserve">   </t>
    </r>
  </si>
  <si>
    <t>Ручка</t>
  </si>
  <si>
    <t xml:space="preserve">Крышка защитная к ректоскопу </t>
  </si>
  <si>
    <t>Оптическое устройство</t>
  </si>
  <si>
    <t>Переходник к оптическому устройству</t>
  </si>
  <si>
    <t>Переходник к одноразовым тубусам</t>
  </si>
  <si>
    <t>Нагнетатель</t>
  </si>
  <si>
    <t xml:space="preserve">Электрод к ректоскопу </t>
  </si>
  <si>
    <t xml:space="preserve">Инструмент для взятия пробы на бак. посев </t>
  </si>
  <si>
    <t xml:space="preserve">Щипцы биопсийные большие </t>
  </si>
  <si>
    <t>Щипцы ректоскопические для взятия биопсии</t>
  </si>
  <si>
    <t>Щипцы ректоскоп. для извлечения инородных тел</t>
  </si>
  <si>
    <t>Щипцы биопсийные гибкие Щ-130</t>
  </si>
  <si>
    <t>Петля для полипэктомии гибкая П-102</t>
  </si>
  <si>
    <t>Зонд коагулятор ректоскоп. с каналом для ирригации</t>
  </si>
  <si>
    <t>Втулка переходная к кабелю «Шторц», «Олимпас»</t>
  </si>
  <si>
    <t>Втулка переходная к кабелю «Вольф»</t>
  </si>
  <si>
    <t>Кейс</t>
  </si>
  <si>
    <t>Ре-ВС-20</t>
  </si>
  <si>
    <t>Ре-ВС-05</t>
  </si>
  <si>
    <t>Цена, руб.</t>
  </si>
  <si>
    <t>Кабель световодный ф 5 мм, длиной 1,8 м</t>
  </si>
  <si>
    <r>
      <t xml:space="preserve">Ректоскоп с волоконным световодом без обтуратора
      </t>
    </r>
    <r>
      <rPr>
        <b/>
        <sz val="11"/>
        <color indexed="8"/>
        <rFont val="Arial Narrow"/>
        <family val="2"/>
      </rPr>
      <t xml:space="preserve">Ре-ВС-20/бо-300-«Кварц» </t>
    </r>
    <r>
      <rPr>
        <i/>
        <sz val="11"/>
        <color indexed="8"/>
        <rFont val="Arial Narrow"/>
        <family val="2"/>
      </rPr>
      <t>(тубус)</t>
    </r>
  </si>
  <si>
    <t>Набор операц.</t>
  </si>
  <si>
    <t>Ре-
ВС-
05</t>
  </si>
  <si>
    <t>Ре-
ВС-
20/бо</t>
  </si>
  <si>
    <t>Ре-
ВС-
20</t>
  </si>
  <si>
    <t>Ред-
ВС-
13/16</t>
  </si>
  <si>
    <t>Ре-
ВС-
2,8/20</t>
  </si>
  <si>
    <t xml:space="preserve">  - « -  ТС-ВС-05Б-250</t>
  </si>
  <si>
    <t xml:space="preserve">  - « -    ТС-ВС-05-250</t>
  </si>
  <si>
    <t xml:space="preserve">  - « -    ТС-ВС-05-200</t>
  </si>
  <si>
    <t xml:space="preserve">  - « -    ТС-ВС-05-70 (аноскоп)</t>
  </si>
  <si>
    <t xml:space="preserve">  - « -    ТС-ВС-05-85 (аноскоп хирургический)</t>
  </si>
  <si>
    <t>НАУЧНО-ПРОИЗВОДСТВЕННАЯ ФИРМА</t>
  </si>
  <si>
    <t>РЕКТОСКОПЫ МНОГОРАЗОВЫЕ</t>
  </si>
  <si>
    <t>Наименование продукции</t>
  </si>
  <si>
    <t>Цена (руб.)</t>
  </si>
  <si>
    <t>РЕКТОСКОПЫ ОДНОРАЗОВЫЕ</t>
  </si>
  <si>
    <t>Комплектность</t>
  </si>
  <si>
    <r>
      <t xml:space="preserve">Ректоскопы </t>
    </r>
    <r>
      <rPr>
        <b/>
        <sz val="12"/>
        <color indexed="8"/>
        <rFont val="Times New Roman"/>
        <family val="1"/>
      </rPr>
      <t>одноразовые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(S)</t>
    </r>
  </si>
  <si>
    <r>
      <t xml:space="preserve">Ректоскопы </t>
    </r>
    <r>
      <rPr>
        <b/>
        <sz val="12"/>
        <color indexed="8"/>
        <rFont val="Times New Roman"/>
        <family val="1"/>
      </rPr>
      <t>одноразовые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(Н)</t>
    </r>
  </si>
  <si>
    <t>Корпус, крышка защитная</t>
  </si>
  <si>
    <t>410005, г. Саратов, ул. Большая Садовая, 239, а/я 231, (845-2) 45-95-35, 45-96-57</t>
  </si>
  <si>
    <r>
      <t>НДС не облагается</t>
    </r>
    <r>
      <rPr>
        <sz val="11"/>
        <color indexed="8"/>
        <rFont val="Times New Roman"/>
        <family val="1"/>
      </rPr>
      <t xml:space="preserve">     </t>
    </r>
  </si>
  <si>
    <t>www.kvarce.ru</t>
  </si>
  <si>
    <t>1 уп. - 25 шт.,
дл. 250 мм, диам. 20 мм</t>
  </si>
  <si>
    <t xml:space="preserve">                              ВНИМАНИЕ !   ДОПУСКАЕТСЯ  АВТОКЛАВИРОВАНИЕ  ТУБУСОВ  (134⁰С)</t>
  </si>
  <si>
    <r>
      <rPr>
        <b/>
        <sz val="10"/>
        <color indexed="8"/>
        <rFont val="Times New Roman"/>
        <family val="1"/>
      </rPr>
      <t>без  кабеля</t>
    </r>
    <r>
      <rPr>
        <b/>
        <sz val="8"/>
        <color indexed="8"/>
        <rFont val="Times New Roman"/>
        <family val="1"/>
      </rPr>
      <t xml:space="preserve"> световодного и </t>
    </r>
    <r>
      <rPr>
        <b/>
        <sz val="10"/>
        <color indexed="8"/>
        <rFont val="Times New Roman"/>
        <family val="1"/>
      </rPr>
      <t>осветителя</t>
    </r>
  </si>
  <si>
    <r>
      <rPr>
        <b/>
        <sz val="10"/>
        <color indexed="8"/>
        <rFont val="Times New Roman"/>
        <family val="1"/>
      </rPr>
      <t>с  кабелем</t>
    </r>
    <r>
      <rPr>
        <b/>
        <sz val="8"/>
        <color indexed="8"/>
        <rFont val="Times New Roman"/>
        <family val="1"/>
      </rPr>
      <t xml:space="preserve"> световодным и </t>
    </r>
    <r>
      <rPr>
        <b/>
        <sz val="10"/>
        <color indexed="8"/>
        <rFont val="Times New Roman"/>
        <family val="1"/>
      </rPr>
      <t>осветителем</t>
    </r>
  </si>
  <si>
    <r>
      <t xml:space="preserve">Тубус сменный с волоконным световодом и обтуратором
             </t>
    </r>
    <r>
      <rPr>
        <b/>
        <sz val="11"/>
        <color indexed="8"/>
        <rFont val="Arial Narrow"/>
        <family val="2"/>
      </rPr>
      <t>ТС-ВС-05-300</t>
    </r>
  </si>
  <si>
    <t xml:space="preserve">Проктоскоп операционный со съемной световодн ручкой </t>
  </si>
  <si>
    <r>
      <t>Тубус сменный с волоконным световодом безобтураторный</t>
    </r>
    <r>
      <rPr>
        <b/>
        <sz val="11"/>
        <color indexed="8"/>
        <rFont val="Arial Narrow"/>
        <family val="2"/>
      </rPr>
      <t xml:space="preserve"> 
           ТС-ВС-05Б-300</t>
    </r>
  </si>
  <si>
    <t>Модель 632</t>
  </si>
  <si>
    <t>Модель 276</t>
  </si>
  <si>
    <r>
      <t xml:space="preserve">  -«-  Ред-ВС-13/16-150-«Кварц» </t>
    </r>
    <r>
      <rPr>
        <i/>
        <sz val="11"/>
        <color indexed="8"/>
        <rFont val="Arial Narrow"/>
        <family val="2"/>
      </rPr>
      <t>(тубус)</t>
    </r>
  </si>
  <si>
    <r>
      <t xml:space="preserve">Ректоскоп </t>
    </r>
    <r>
      <rPr>
        <sz val="10"/>
        <color indexed="8"/>
        <rFont val="Arial Narrow"/>
        <family val="2"/>
      </rPr>
      <t xml:space="preserve">с волоконным световодом и обтуратором, </t>
    </r>
    <r>
      <rPr>
        <sz val="11"/>
        <color indexed="8"/>
        <rFont val="Arial Narrow"/>
        <family val="2"/>
      </rPr>
      <t>детский</t>
    </r>
    <r>
      <rPr>
        <b/>
        <sz val="11"/>
        <color indexed="8"/>
        <rFont val="Arial Narrow"/>
        <family val="2"/>
      </rPr>
      <t xml:space="preserve"> 
      Ред-ВС-13/16-200-«Кварц» </t>
    </r>
    <r>
      <rPr>
        <i/>
        <sz val="11"/>
        <color indexed="8"/>
        <rFont val="Arial Narrow"/>
        <family val="2"/>
      </rPr>
      <t>(тубус)</t>
    </r>
  </si>
  <si>
    <r>
      <t xml:space="preserve">  - « -    ТС-ВС-05-85-«Кварц»</t>
    </r>
    <r>
      <rPr>
        <sz val="11"/>
        <color indexed="8"/>
        <rFont val="Arial Narrow"/>
        <family val="2"/>
      </rPr>
      <t xml:space="preserve"> (аноскоп хирургический)</t>
    </r>
  </si>
  <si>
    <r>
      <t xml:space="preserve">  - « -    ТС-ВС-05-70-«Кварц»</t>
    </r>
    <r>
      <rPr>
        <sz val="11"/>
        <color indexed="8"/>
        <rFont val="Arial Narrow"/>
        <family val="2"/>
      </rPr>
      <t xml:space="preserve"> (аноскоп)</t>
    </r>
  </si>
  <si>
    <t>КОМПЛЕКТНОСТЬ моделей 632 и 276</t>
  </si>
  <si>
    <t>в комплектации тубусами Ре-ВС-20-«Кварц»</t>
  </si>
  <si>
    <t>в комплектации тубусами Ре-ВС-05-«Кварц»</t>
  </si>
  <si>
    <t xml:space="preserve">Ректоскоп модель 632 (3-1): </t>
  </si>
  <si>
    <t>Ректоскоп модель 276 (3):</t>
  </si>
  <si>
    <r>
      <rPr>
        <b/>
        <sz val="10"/>
        <color indexed="8"/>
        <rFont val="Times New Roman"/>
        <family val="1"/>
      </rPr>
      <t>Цена (руб.)</t>
    </r>
    <r>
      <rPr>
        <b/>
        <sz val="8"/>
        <color indexed="8"/>
        <rFont val="Times New Roman"/>
        <family val="1"/>
      </rPr>
      <t xml:space="preserve">
</t>
    </r>
    <r>
      <rPr>
        <b/>
        <sz val="10"/>
        <color indexed="8"/>
        <rFont val="Times New Roman"/>
        <family val="1"/>
      </rPr>
      <t>без  кабеля</t>
    </r>
    <r>
      <rPr>
        <b/>
        <sz val="8"/>
        <color indexed="8"/>
        <rFont val="Times New Roman"/>
        <family val="1"/>
      </rPr>
      <t xml:space="preserve"> световодного и </t>
    </r>
    <r>
      <rPr>
        <b/>
        <sz val="10"/>
        <color indexed="8"/>
        <rFont val="Times New Roman"/>
        <family val="1"/>
      </rPr>
      <t>осветителя</t>
    </r>
  </si>
  <si>
    <t>РЕКТОСКОПЫ моделей 632 и 276</t>
  </si>
  <si>
    <t>*</t>
  </si>
  <si>
    <r>
      <rPr>
        <b/>
        <sz val="12"/>
        <color indexed="8"/>
        <rFont val="Times New Roman"/>
        <family val="1"/>
      </rPr>
      <t xml:space="preserve">* </t>
    </r>
    <r>
      <rPr>
        <b/>
        <sz val="10"/>
        <color indexed="8"/>
        <rFont val="Times New Roman"/>
        <family val="1"/>
      </rPr>
      <t>Цена (руб.)</t>
    </r>
    <r>
      <rPr>
        <b/>
        <sz val="8"/>
        <color indexed="8"/>
        <rFont val="Times New Roman"/>
        <family val="1"/>
      </rPr>
      <t xml:space="preserve">
</t>
    </r>
    <r>
      <rPr>
        <b/>
        <sz val="10"/>
        <color indexed="8"/>
        <rFont val="Times New Roman"/>
        <family val="1"/>
      </rPr>
      <t>с  кабелем</t>
    </r>
    <r>
      <rPr>
        <b/>
        <sz val="8"/>
        <color indexed="8"/>
        <rFont val="Times New Roman"/>
        <family val="1"/>
      </rPr>
      <t xml:space="preserve"> световодным и </t>
    </r>
    <r>
      <rPr>
        <b/>
        <sz val="10"/>
        <color indexed="8"/>
        <rFont val="Times New Roman"/>
        <family val="1"/>
      </rPr>
      <t>осветителем</t>
    </r>
  </si>
  <si>
    <t xml:space="preserve">                  -«-   -«-   -«-   -«-   -«-   -«-                 с инструментом</t>
  </si>
  <si>
    <t>Возможна любая комплектация приборов с учетом индивидуальных потребностей заказчика.          ООО НПФ "Кварц"</t>
  </si>
  <si>
    <t>410005, г. Саратов, ул. Б.Садовая, 239, а/я 231.  Т./ф.: (845-2) 45-95-35, 45-96-57.   E-mail:kvarce@mail.ru,    www.kvarce.ru</t>
  </si>
  <si>
    <t>НДС не облагается</t>
  </si>
  <si>
    <r>
      <t xml:space="preserve">в комплектации тубусами Ре-ВС-20-«Кварц» </t>
    </r>
    <r>
      <rPr>
        <b/>
        <sz val="14"/>
        <color indexed="8"/>
        <rFont val="Times New Roman"/>
        <family val="1"/>
      </rPr>
      <t>без инструмента</t>
    </r>
    <r>
      <rPr>
        <sz val="14"/>
        <color indexed="8"/>
        <rFont val="Times New Roman"/>
        <family val="1"/>
      </rPr>
      <t xml:space="preserve">                </t>
    </r>
  </si>
  <si>
    <r>
      <t>ВНИМАНИЕ!    ДОПУСКАЕТСЯ  АВТОКЛАВИРОВАНИЕ  ТУБУСОВ  ( 134</t>
    </r>
    <r>
      <rPr>
        <b/>
        <vertAlign val="superscript"/>
        <sz val="14"/>
        <color indexed="8"/>
        <rFont val="Times New Roman"/>
        <family val="1"/>
      </rPr>
      <t>0</t>
    </r>
    <r>
      <rPr>
        <b/>
        <sz val="14"/>
        <color indexed="8"/>
        <rFont val="Times New Roman"/>
        <family val="1"/>
      </rPr>
      <t>С )</t>
    </r>
  </si>
  <si>
    <t>Возможна любая комплектация приборов с учетом индивидуальных потребностей заказчика.     www.kvarce.ru</t>
  </si>
  <si>
    <t>410005, г. Саратов, ул. Б.Садовая, 239, а/я 231.     Тел./факс: (845-2) 45-95-35, 45-96-57.          E-mail:kvarce@mail.ru</t>
  </si>
  <si>
    <t>АНОСКОПЫ  ОДНОРАЗОВЫЕ</t>
  </si>
  <si>
    <t>Наименование изделия</t>
  </si>
  <si>
    <t>Характеристики</t>
  </si>
  <si>
    <r>
      <t xml:space="preserve">Адаптер для кабеля </t>
    </r>
    <r>
      <rPr>
        <b/>
        <sz val="12"/>
        <color indexed="8"/>
        <rFont val="Times New Roman"/>
        <family val="1"/>
      </rPr>
      <t>(S)</t>
    </r>
  </si>
  <si>
    <t>Многоразовый, автоклавируемый</t>
  </si>
  <si>
    <r>
      <t xml:space="preserve">Адаптер для кабеля </t>
    </r>
    <r>
      <rPr>
        <b/>
        <sz val="12"/>
        <color indexed="8"/>
        <rFont val="Times New Roman"/>
        <family val="1"/>
      </rPr>
      <t>(К)</t>
    </r>
  </si>
  <si>
    <r>
      <t xml:space="preserve">Головка осветительная </t>
    </r>
    <r>
      <rPr>
        <b/>
        <sz val="12"/>
        <color indexed="8"/>
        <rFont val="Times New Roman"/>
        <family val="1"/>
      </rPr>
      <t>(Н)</t>
    </r>
  </si>
  <si>
    <t>Кабель световодный</t>
  </si>
  <si>
    <t>- диам. 5 мм, дл. 1,8 м</t>
  </si>
  <si>
    <t>- диам. 5 мм, дл. 2,3 м</t>
  </si>
  <si>
    <t>Галогеновый, для жестких эндоскопов</t>
  </si>
  <si>
    <t>АНОСКОПЫ  МНОГОРАЗОВЫЕ</t>
  </si>
  <si>
    <r>
      <t xml:space="preserve">Диагностический/ педиатрический </t>
    </r>
    <r>
      <rPr>
        <sz val="12"/>
        <color indexed="8"/>
        <rFont val="Times New Roman"/>
        <family val="1"/>
      </rPr>
      <t xml:space="preserve">проктоскоп </t>
    </r>
    <r>
      <rPr>
        <b/>
        <sz val="12"/>
        <color indexed="8"/>
        <rFont val="Times New Roman"/>
        <family val="1"/>
      </rPr>
      <t>(S)</t>
    </r>
    <r>
      <rPr>
        <sz val="12"/>
        <color indexed="8"/>
        <rFont val="Times New Roman"/>
        <family val="1"/>
      </rPr>
      <t xml:space="preserve">
- с косым срезом 
- с прямым срезом</t>
    </r>
  </si>
  <si>
    <t>75 шт. в уп.
Диам.: внеш. - 20 мм, внутр. - 18 мм
Длина рабочей части:
56 мм
54 мм</t>
  </si>
  <si>
    <t>50 шт. в уп.
Диам.: внеш. - 25 мм, внутр. - 23 мм
Длина рабочей части:
88 мм
65 мм</t>
  </si>
  <si>
    <r>
      <t xml:space="preserve">Зеркало ректальное (проктоскоп) </t>
    </r>
    <r>
      <rPr>
        <b/>
        <sz val="12"/>
        <color indexed="8"/>
        <rFont val="Times New Roman"/>
        <family val="1"/>
      </rPr>
      <t>(К)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диагностическое </t>
    </r>
    <r>
      <rPr>
        <sz val="12"/>
        <color indexed="8"/>
        <rFont val="Times New Roman"/>
        <family val="1"/>
      </rPr>
      <t>с прямым срезом</t>
    </r>
  </si>
  <si>
    <t>100 шт. в уп.
Диам.: внеш. - 22 мм, внутр. - 18 мм
Длина рабочей части 80 мм</t>
  </si>
  <si>
    <r>
      <t xml:space="preserve">Зеркало ректальное (проктоскоп) </t>
    </r>
    <r>
      <rPr>
        <b/>
        <sz val="12"/>
        <color indexed="8"/>
        <rFont val="Times New Roman"/>
        <family val="1"/>
      </rPr>
      <t>(К)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с
</t>
    </r>
    <r>
      <rPr>
        <b/>
        <sz val="12"/>
        <color indexed="8"/>
        <rFont val="Times New Roman"/>
        <family val="1"/>
      </rPr>
      <t>П-образным вырезом</t>
    </r>
  </si>
  <si>
    <t>25 шт. в уп.
Диам. рабочей части внешн. – 20 мм
Длина рабочей части – 85 мм</t>
  </si>
  <si>
    <t>Многоразовая, автоклавируемая
Состав: корпус, крышка защитная</t>
  </si>
  <si>
    <t>Лампа галогеновая, 15V, 150W</t>
  </si>
  <si>
    <r>
      <t xml:space="preserve">Осветитель 
</t>
    </r>
    <r>
      <rPr>
        <b/>
        <sz val="12"/>
        <color indexed="8"/>
        <rFont val="Times New Roman"/>
        <family val="1"/>
      </rPr>
      <t>ОС 150-01 «Кварц»</t>
    </r>
  </si>
  <si>
    <t>Аноскоп диагностич.
ТС-ВС-05-70-«Кварц»</t>
  </si>
  <si>
    <t>Аноскоп хирургическ.
ТС-ВС-05-85-Кварц»</t>
  </si>
  <si>
    <t>Диаметр внешний – 25 мм
Длина рабочей части – 70 мм
С косым срезом</t>
  </si>
  <si>
    <t>Диаметр внешний – 28 мм
Длина рабочей части – 85 мм
С П-образным вырезом и вращ. ручкой</t>
  </si>
  <si>
    <r>
      <t xml:space="preserve">Диаметр - 25 мм, длина - 75 мм,
</t>
    </r>
    <r>
      <rPr>
        <b/>
        <sz val="12"/>
        <color indexed="8"/>
        <rFont val="Times New Roman"/>
        <family val="1"/>
      </rPr>
      <t>с П-образным вырезом</t>
    </r>
    <r>
      <rPr>
        <sz val="12"/>
        <color indexed="8"/>
        <rFont val="Times New Roman"/>
        <family val="1"/>
      </rPr>
      <t xml:space="preserve"> и съемной световодной ручкой
Другие размеры - по договорной цене</t>
    </r>
  </si>
  <si>
    <r>
      <t xml:space="preserve">Хирургический 
</t>
    </r>
    <r>
      <rPr>
        <sz val="12"/>
        <color indexed="8"/>
        <rFont val="Times New Roman"/>
        <family val="1"/>
      </rPr>
      <t xml:space="preserve">проктоскоп </t>
    </r>
    <r>
      <rPr>
        <b/>
        <sz val="12"/>
        <color indexed="8"/>
        <rFont val="Times New Roman"/>
        <family val="1"/>
      </rPr>
      <t xml:space="preserve">(S)
</t>
    </r>
    <r>
      <rPr>
        <sz val="12"/>
        <color indexed="8"/>
        <rFont val="Times New Roman"/>
        <family val="1"/>
      </rPr>
      <t xml:space="preserve">
- с косым срезом 
- с прямым срезом </t>
    </r>
  </si>
  <si>
    <r>
      <t xml:space="preserve">Все изделия </t>
    </r>
    <r>
      <rPr>
        <b/>
        <sz val="11"/>
        <color indexed="8"/>
        <rFont val="Times New Roman"/>
        <family val="1"/>
      </rPr>
      <t>стыкуются с любыми</t>
    </r>
    <r>
      <rPr>
        <sz val="11"/>
        <color indexed="8"/>
        <rFont val="Times New Roman"/>
        <family val="1"/>
      </rPr>
      <t xml:space="preserve"> другими </t>
    </r>
    <r>
      <rPr>
        <b/>
        <sz val="11"/>
        <color indexed="8"/>
        <rFont val="Times New Roman"/>
        <family val="1"/>
      </rPr>
      <t>отечественными и импортными</t>
    </r>
    <r>
      <rPr>
        <sz val="11"/>
        <color indexed="8"/>
        <rFont val="Times New Roman"/>
        <family val="1"/>
      </rPr>
      <t xml:space="preserve"> (через переходные втулки) </t>
    </r>
    <r>
      <rPr>
        <b/>
        <sz val="11"/>
        <color indexed="8"/>
        <rFont val="Times New Roman"/>
        <family val="1"/>
      </rPr>
      <t>кабелями.</t>
    </r>
    <r>
      <rPr>
        <sz val="11"/>
        <color indexed="8"/>
        <rFont val="Times New Roman"/>
        <family val="1"/>
      </rPr>
      <t xml:space="preserve"> </t>
    </r>
  </si>
  <si>
    <r>
      <rPr>
        <b/>
        <sz val="12"/>
        <color indexed="8"/>
        <rFont val="Times New Roman"/>
        <family val="1"/>
      </rPr>
      <t>г. Саратов, ул. Б.Садовая, 239.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Т./ф.: (845-2) 45-95-35, 45-96-57. E-mail:kvarce@mail.ru </t>
    </r>
  </si>
  <si>
    <t xml:space="preserve">E-mail:kvarce@mail.ru,  </t>
  </si>
  <si>
    <t>ЗЕРКАЛА РЕКТАЛЬНЫЕ МНОГОРАЗОВЫЕ</t>
  </si>
  <si>
    <t>Двустворчатое, со сплошными губками, автоклавируемое
Длина губок – не более 100 мм
Ширина губок – не более 25 мм</t>
  </si>
  <si>
    <r>
      <t xml:space="preserve">Зеркало ректальное 
</t>
    </r>
    <r>
      <rPr>
        <b/>
        <sz val="12"/>
        <color indexed="8"/>
        <rFont val="Times New Roman"/>
        <family val="1"/>
      </rPr>
      <t xml:space="preserve">З-61 </t>
    </r>
    <r>
      <rPr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 xml:space="preserve"> - со световодной насад.
</t>
    </r>
  </si>
  <si>
    <t xml:space="preserve"> - без световодной насад.</t>
  </si>
  <si>
    <t>ЛИГАТОРЫ</t>
  </si>
  <si>
    <r>
      <t xml:space="preserve">Зеркало ректальное 
</t>
    </r>
    <r>
      <rPr>
        <b/>
        <sz val="12"/>
        <color indexed="8"/>
        <rFont val="Times New Roman"/>
        <family val="1"/>
      </rPr>
      <t xml:space="preserve">З-63, </t>
    </r>
    <r>
      <rPr>
        <sz val="12"/>
        <color indexed="8"/>
        <rFont val="Times New Roman"/>
        <family val="1"/>
      </rPr>
      <t>операционное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 xml:space="preserve"> - со световодной насад.
</t>
    </r>
  </si>
  <si>
    <r>
      <t xml:space="preserve">Зеркало трехстворчатое
</t>
    </r>
    <r>
      <rPr>
        <b/>
        <sz val="12"/>
        <color indexed="8"/>
        <rFont val="Times New Roman"/>
        <family val="1"/>
      </rPr>
      <t xml:space="preserve"> - со световодной насад.
</t>
    </r>
  </si>
  <si>
    <t>Двустворчатое, со сплошными губками, автоклавируемое
Длина губок – не более 100 мм
Ширина губок – не более 28 мм</t>
  </si>
  <si>
    <t>Многоразовый
Длина рабочей части – 200 мм</t>
  </si>
  <si>
    <t>Длина зажима – 205 мм
Длина губок – 60 мм
Длина до изгиба – 110 мм</t>
  </si>
  <si>
    <t>Зажим</t>
  </si>
  <si>
    <t>Максимальный вакуум 95 кПа Производительность  30 л/мин</t>
  </si>
  <si>
    <t>Отсасыватель
ОХ-30-У</t>
  </si>
  <si>
    <t xml:space="preserve">ИГЛЫ ДЛЯ СКЛЕРОТЕРАПИИ </t>
  </si>
  <si>
    <t>Иглы с прямым концом</t>
  </si>
  <si>
    <t>Иглы с изогнутым концом</t>
  </si>
  <si>
    <t>г. Саратов, ул. Б.Садовая, 239. Т./ф.: (845-2) 45-95-35, 45-96-57. E-mail:kvarce@mail.ru</t>
  </si>
  <si>
    <r>
      <rPr>
        <b/>
        <sz val="12"/>
        <color indexed="8"/>
        <rFont val="Times New Roman"/>
        <family val="1"/>
      </rPr>
      <t>Кольца</t>
    </r>
    <r>
      <rPr>
        <sz val="12"/>
        <color indexed="8"/>
        <rFont val="Times New Roman"/>
        <family val="1"/>
      </rPr>
      <t xml:space="preserve"> для лигирования </t>
    </r>
    <r>
      <rPr>
        <b/>
        <sz val="12"/>
        <color indexed="8"/>
        <rFont val="Times New Roman"/>
        <family val="1"/>
      </rPr>
      <t>Karl Storz</t>
    </r>
    <r>
      <rPr>
        <sz val="12"/>
        <color indexed="8"/>
        <rFont val="Times New Roman"/>
        <family val="1"/>
      </rPr>
      <t xml:space="preserve"> (усиленные)</t>
    </r>
  </si>
  <si>
    <t>1 упаковка  (100 шт.)</t>
  </si>
  <si>
    <r>
      <t xml:space="preserve">Лигатор </t>
    </r>
    <r>
      <rPr>
        <b/>
        <sz val="12"/>
        <color indexed="8"/>
        <rFont val="Times New Roman"/>
        <family val="1"/>
      </rPr>
      <t xml:space="preserve">вакуумный </t>
    </r>
    <r>
      <rPr>
        <sz val="12"/>
        <color indexed="8"/>
        <rFont val="Times New Roman"/>
        <family val="1"/>
      </rPr>
      <t>многоразовый</t>
    </r>
  </si>
  <si>
    <r>
      <t xml:space="preserve">Лигатор </t>
    </r>
    <r>
      <rPr>
        <b/>
        <sz val="12"/>
        <color indexed="8"/>
        <rFont val="Times New Roman"/>
        <family val="1"/>
      </rPr>
      <t xml:space="preserve">вакуумный </t>
    </r>
    <r>
      <rPr>
        <sz val="12"/>
        <color indexed="8"/>
        <rFont val="Times New Roman"/>
        <family val="1"/>
      </rPr>
      <t>одноразовый</t>
    </r>
  </si>
  <si>
    <t>Поставка от 10 шт.            Цена за 1 шт. 
Длина рабочей части – 125 мм</t>
  </si>
  <si>
    <r>
      <t xml:space="preserve">Лигатор </t>
    </r>
    <r>
      <rPr>
        <b/>
        <sz val="12"/>
        <color indexed="8"/>
        <rFont val="Times New Roman"/>
        <family val="1"/>
      </rPr>
      <t xml:space="preserve">механический </t>
    </r>
    <r>
      <rPr>
        <sz val="12"/>
        <color indexed="8"/>
        <rFont val="Times New Roman"/>
        <family val="1"/>
      </rPr>
      <t>многоразовый</t>
    </r>
  </si>
  <si>
    <r>
      <t>Ректоскоп с волоконным световодом и обтуратором</t>
    </r>
    <r>
      <rPr>
        <b/>
        <sz val="11"/>
        <color indexed="8"/>
        <rFont val="Arial Narrow"/>
        <family val="2"/>
      </rPr>
      <t xml:space="preserve">
      Ре-ВС-20-300-«Кварц»   </t>
    </r>
    <r>
      <rPr>
        <i/>
        <sz val="11"/>
        <color indexed="8"/>
        <rFont val="Arial Narrow"/>
        <family val="2"/>
      </rPr>
      <t>(тубус)</t>
    </r>
  </si>
  <si>
    <r>
      <rPr>
        <b/>
        <sz val="12"/>
        <color indexed="8"/>
        <rFont val="Times New Roman"/>
        <family val="1"/>
      </rPr>
      <t>Рукоятка</t>
    </r>
    <r>
      <rPr>
        <sz val="12"/>
        <color indexed="8"/>
        <rFont val="Times New Roman"/>
        <family val="1"/>
      </rPr>
      <t xml:space="preserve"> для ректоскопа </t>
    </r>
    <r>
      <rPr>
        <b/>
        <sz val="12"/>
        <color indexed="8"/>
        <rFont val="Times New Roman"/>
        <family val="1"/>
      </rPr>
      <t>(S)</t>
    </r>
  </si>
  <si>
    <r>
      <t>Адаптер</t>
    </r>
    <r>
      <rPr>
        <sz val="12"/>
        <color indexed="8"/>
        <rFont val="Times New Roman"/>
        <family val="1"/>
      </rPr>
      <t xml:space="preserve"> для кабеля </t>
    </r>
    <r>
      <rPr>
        <b/>
        <sz val="12"/>
        <color indexed="8"/>
        <rFont val="Times New Roman"/>
        <family val="1"/>
      </rPr>
      <t>(S)</t>
    </r>
  </si>
  <si>
    <t>Многоразовый автоклавируемый</t>
  </si>
  <si>
    <r>
      <t xml:space="preserve">Головка осветительная Ре-ВС-05
</t>
    </r>
    <r>
      <rPr>
        <sz val="12"/>
        <color indexed="8"/>
        <rFont val="Times New Roman"/>
        <family val="1"/>
      </rPr>
      <t>(многоразовая к ректоскопам одноразовым</t>
    </r>
    <r>
      <rPr>
        <b/>
        <sz val="12"/>
        <color indexed="8"/>
        <rFont val="Times New Roman"/>
        <family val="1"/>
      </rPr>
      <t xml:space="preserve"> (S)</t>
    </r>
    <r>
      <rPr>
        <sz val="12"/>
        <color indexed="8"/>
        <rFont val="Times New Roman"/>
        <family val="1"/>
      </rPr>
      <t>)</t>
    </r>
  </si>
  <si>
    <r>
      <t xml:space="preserve">Головка осветительная (Н)
</t>
    </r>
    <r>
      <rPr>
        <sz val="12"/>
        <color indexed="8"/>
        <rFont val="Times New Roman"/>
        <family val="1"/>
      </rPr>
      <t xml:space="preserve">(многораз., к ректоскопам однораз. </t>
    </r>
    <r>
      <rPr>
        <b/>
        <sz val="12"/>
        <color indexed="8"/>
        <rFont val="Times New Roman"/>
        <family val="1"/>
      </rPr>
      <t>(Н)</t>
    </r>
    <r>
      <rPr>
        <sz val="12"/>
        <color indexed="8"/>
        <rFont val="Times New Roman"/>
        <family val="1"/>
      </rPr>
      <t>)</t>
    </r>
  </si>
  <si>
    <t>Корпус, крышка защитная, 
ручка, переходник к одноразовым тубусам</t>
  </si>
  <si>
    <t>Пластиковая. С защитной крышкой и штуцером для подачи воздуха</t>
  </si>
  <si>
    <r>
      <t xml:space="preserve">Проктоскоп операционный
</t>
    </r>
    <r>
      <rPr>
        <b/>
        <sz val="12"/>
        <color indexed="8"/>
        <rFont val="Times New Roman"/>
        <family val="1"/>
      </rPr>
      <t>со съемной световодной ручкой</t>
    </r>
  </si>
  <si>
    <t>Канюля переходная</t>
  </si>
  <si>
    <t>Для игл типа "Рекорд" к шприцам типа "Луер"</t>
  </si>
  <si>
    <r>
      <t xml:space="preserve">Многоразовые, к шприцам типа "Рекорд",
1мм х 120мм.                </t>
    </r>
    <r>
      <rPr>
        <b/>
        <sz val="12"/>
        <color indexed="8"/>
        <rFont val="Times New Roman"/>
        <family val="1"/>
      </rPr>
      <t xml:space="preserve">1 упаковка </t>
    </r>
    <r>
      <rPr>
        <sz val="12"/>
        <color indexed="8"/>
        <rFont val="Times New Roman"/>
        <family val="1"/>
      </rPr>
      <t xml:space="preserve"> (10 шт.)</t>
    </r>
  </si>
  <si>
    <t>Осветитель ОС 150-01  "Кварц"</t>
  </si>
  <si>
    <r>
      <t xml:space="preserve">Аноскоп </t>
    </r>
    <r>
      <rPr>
        <b/>
        <sz val="12"/>
        <color indexed="8"/>
        <rFont val="Times New Roman"/>
        <family val="1"/>
      </rPr>
      <t>диагностический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(Н) с косым срезом</t>
    </r>
  </si>
  <si>
    <t>Трехстворчатое, со сплошными губками, автоклавируемое
Длина губок – 85 мм
Ширина губок – 20 мм</t>
  </si>
  <si>
    <t>Аноскопы (проктоскопы)</t>
  </si>
  <si>
    <t>Зеркала, лигаторы, иглы</t>
  </si>
  <si>
    <t>Ректоскопы моделей 632 и 276</t>
  </si>
  <si>
    <t>Ректоскопы  "Кварц"</t>
  </si>
  <si>
    <t>Комплектность ректоскопов "Кварц"</t>
  </si>
  <si>
    <t>КОМПЛЕКТНОСТЬ ректоскопов «Кварц»  (НДС не облагается)</t>
  </si>
  <si>
    <t>Вернуться в КАТАЛОГ</t>
  </si>
  <si>
    <t xml:space="preserve">Вернуться в КАТАЛОГ </t>
  </si>
  <si>
    <t>ООО НПФ "Кварц"</t>
  </si>
  <si>
    <t>410005, г. Саратов, ул. Большая Садовая, 239, а/я 231.</t>
  </si>
  <si>
    <t>Тел./факс: (845-2) 45-95-35, 45-96-57</t>
  </si>
  <si>
    <t>КАТАЛОГ продукции</t>
  </si>
  <si>
    <t>Цвета ярлычков</t>
  </si>
  <si>
    <t>1.</t>
  </si>
  <si>
    <t>2.</t>
  </si>
  <si>
    <t>3.</t>
  </si>
  <si>
    <t>4.</t>
  </si>
  <si>
    <t>5.</t>
  </si>
  <si>
    <t>E-mail: kvarce@mail.ru</t>
  </si>
  <si>
    <t>в комплектации тубусами Ре-ВС-05-«Кварц» без инструмента</t>
  </si>
  <si>
    <r>
      <t xml:space="preserve">Ректоскоп с волоконным световодом и обтуратором,
</t>
    </r>
    <r>
      <rPr>
        <b/>
        <sz val="12"/>
        <color indexed="12"/>
        <rFont val="Times New Roman"/>
        <family val="1"/>
      </rPr>
      <t>с биопсийным каналом Ре-ВС-2,8/20-«Кварц»</t>
    </r>
    <r>
      <rPr>
        <sz val="12"/>
        <color indexed="12"/>
        <rFont val="Times New Roman"/>
        <family val="1"/>
      </rPr>
      <t xml:space="preserve">
(комплект из трех тубусов и принадлежностей)</t>
    </r>
  </si>
  <si>
    <r>
      <t xml:space="preserve">Ректоскоп с волоконным световодом и обтуратором,
</t>
    </r>
    <r>
      <rPr>
        <b/>
        <sz val="12"/>
        <color indexed="12"/>
        <rFont val="Times New Roman"/>
        <family val="1"/>
      </rPr>
      <t>детский,   Ред-ВС-13/16-«Кварц»</t>
    </r>
    <r>
      <rPr>
        <sz val="12"/>
        <color indexed="12"/>
        <rFont val="Times New Roman"/>
        <family val="1"/>
      </rPr>
      <t xml:space="preserve">
(комплект из двух тубусов и принадлежностей)</t>
    </r>
  </si>
  <si>
    <r>
      <t xml:space="preserve">Ректоскоп с волоконным световодом и обтуратором
</t>
    </r>
    <r>
      <rPr>
        <b/>
        <sz val="12"/>
        <color indexed="12"/>
        <rFont val="Times New Roman"/>
        <family val="1"/>
      </rPr>
      <t>Ре-ВС-20-«Кварц»</t>
    </r>
    <r>
      <rPr>
        <sz val="12"/>
        <color indexed="12"/>
        <rFont val="Times New Roman"/>
        <family val="1"/>
      </rPr>
      <t xml:space="preserve">
(комплект из двух тубусов и принадлежностей)</t>
    </r>
  </si>
  <si>
    <r>
      <t xml:space="preserve">Ректоскоп с волоконным световодом, с обтуратором и
без него и </t>
    </r>
    <r>
      <rPr>
        <b/>
        <sz val="12"/>
        <color indexed="12"/>
        <rFont val="Times New Roman"/>
        <family val="1"/>
      </rPr>
      <t>сменными тубусами Ре-ВС-05-«Кварц»</t>
    </r>
    <r>
      <rPr>
        <sz val="12"/>
        <color indexed="12"/>
        <rFont val="Times New Roman"/>
        <family val="1"/>
      </rPr>
      <t xml:space="preserve">
(комплект из четырех тубусов и принадлежностей)</t>
    </r>
  </si>
  <si>
    <r>
      <t xml:space="preserve">Ректоскоп с волоконным световодом, с обтуратором и
без него и </t>
    </r>
    <r>
      <rPr>
        <b/>
        <sz val="12"/>
        <color indexed="12"/>
        <rFont val="Times New Roman"/>
        <family val="1"/>
      </rPr>
      <t>сменными тубусами Ре-ВС-05-«Кварц»</t>
    </r>
    <r>
      <rPr>
        <sz val="12"/>
        <color indexed="12"/>
        <rFont val="Times New Roman"/>
        <family val="1"/>
      </rPr>
      <t xml:space="preserve">
</t>
    </r>
    <r>
      <rPr>
        <b/>
        <sz val="12"/>
        <color indexed="12"/>
        <rFont val="Times New Roman"/>
        <family val="1"/>
      </rPr>
      <t xml:space="preserve">в комплектации   мод. 276  </t>
    </r>
    <r>
      <rPr>
        <sz val="12"/>
        <color indexed="12"/>
        <rFont val="Times New Roman"/>
        <family val="1"/>
      </rPr>
      <t xml:space="preserve">      без инструмента
(комплект из семи тубусов и принадлежностей)</t>
    </r>
  </si>
  <si>
    <r>
      <t xml:space="preserve">Набор ректоскопов </t>
    </r>
    <r>
      <rPr>
        <b/>
        <sz val="12"/>
        <color indexed="12"/>
        <rFont val="Times New Roman"/>
        <family val="1"/>
      </rPr>
      <t>операционный «Кварц» (тр)</t>
    </r>
    <r>
      <rPr>
        <sz val="12"/>
        <color indexed="12"/>
        <rFont val="Times New Roman"/>
        <family val="1"/>
      </rPr>
      <t xml:space="preserve">
(комплект из шести тубусов, шести инструментов и принадлежностей)</t>
    </r>
  </si>
  <si>
    <t>Вернуться на вкладку РЕКТОСКОПЫ</t>
  </si>
  <si>
    <r>
      <t xml:space="preserve">Ректоскоп с волоконным световодом </t>
    </r>
    <r>
      <rPr>
        <b/>
        <sz val="12"/>
        <color indexed="12"/>
        <rFont val="Times New Roman"/>
        <family val="1"/>
      </rPr>
      <t>без обтуратора</t>
    </r>
    <r>
      <rPr>
        <sz val="12"/>
        <color indexed="12"/>
        <rFont val="Times New Roman"/>
        <family val="1"/>
      </rPr>
      <t xml:space="preserve">
(с металл. наконечником)</t>
    </r>
    <r>
      <rPr>
        <b/>
        <sz val="12"/>
        <color indexed="12"/>
        <rFont val="Times New Roman"/>
        <family val="1"/>
      </rPr>
      <t xml:space="preserve"> Ре-ВС-20/бо-«Кварц» </t>
    </r>
    <r>
      <rPr>
        <sz val="12"/>
        <color indexed="12"/>
        <rFont val="Times New Roman"/>
        <family val="1"/>
      </rPr>
      <t xml:space="preserve">
(комплект из двух тубусов и принадлежностей)</t>
    </r>
  </si>
  <si>
    <r>
      <t xml:space="preserve">Ректоскоп с волоконным световодом, с обтуратором и
без него и </t>
    </r>
    <r>
      <rPr>
        <b/>
        <sz val="12"/>
        <color indexed="12"/>
        <rFont val="Times New Roman"/>
        <family val="1"/>
      </rPr>
      <t xml:space="preserve">сменными тубусами Ре-ВС-05-«Кварц» </t>
    </r>
    <r>
      <rPr>
        <sz val="12"/>
        <color indexed="12"/>
        <rFont val="Times New Roman"/>
        <family val="1"/>
      </rPr>
      <t xml:space="preserve">
</t>
    </r>
    <r>
      <rPr>
        <b/>
        <sz val="12"/>
        <color indexed="12"/>
        <rFont val="Times New Roman"/>
        <family val="1"/>
      </rPr>
      <t>в комплектации   мод. 632</t>
    </r>
    <r>
      <rPr>
        <sz val="12"/>
        <color indexed="12"/>
        <rFont val="Times New Roman"/>
        <family val="1"/>
      </rPr>
      <t xml:space="preserve">
(комплект из трех тубусов и принадлежностей)</t>
    </r>
  </si>
  <si>
    <r>
      <t xml:space="preserve">Набор ректоскопов </t>
    </r>
    <r>
      <rPr>
        <b/>
        <sz val="12"/>
        <color indexed="12"/>
        <rFont val="Times New Roman"/>
        <family val="1"/>
      </rPr>
      <t>операционный «Кварц» 
со сменными тубусами (см)</t>
    </r>
    <r>
      <rPr>
        <sz val="12"/>
        <color indexed="12"/>
        <rFont val="Times New Roman"/>
        <family val="1"/>
      </rPr>
      <t xml:space="preserve"> (комплект из шести тубусов, шести инструментов и принадлежностей)</t>
    </r>
  </si>
  <si>
    <t>Длина  – 200 мм
Угол наклона рабочей части:
 -      30°↑, 30°↓, 12°↓ (прямой)</t>
  </si>
  <si>
    <t xml:space="preserve"> -      90°↑</t>
  </si>
  <si>
    <r>
      <t xml:space="preserve"> -«- Ре-ВС-2,8/20-200-«Кварц»   </t>
    </r>
    <r>
      <rPr>
        <i/>
        <sz val="11"/>
        <color indexed="8"/>
        <rFont val="Arial Narrow"/>
        <family val="2"/>
      </rPr>
      <t>(тубус)</t>
    </r>
  </si>
  <si>
    <r>
      <t xml:space="preserve">Ректоскоп с волоконным световодом и обтуратором, с биопсийным каналом
     </t>
    </r>
    <r>
      <rPr>
        <b/>
        <sz val="11"/>
        <color indexed="8"/>
        <rFont val="Arial Narrow"/>
        <family val="2"/>
      </rPr>
      <t xml:space="preserve"> Ре-ВС-2,8/20-300-«Кварц»</t>
    </r>
    <r>
      <rPr>
        <sz val="11"/>
        <color indexed="8"/>
        <rFont val="Arial Narrow"/>
        <family val="2"/>
      </rPr>
      <t xml:space="preserve">  </t>
    </r>
    <r>
      <rPr>
        <i/>
        <sz val="11"/>
        <color indexed="8"/>
        <rFont val="Arial Narrow"/>
        <family val="2"/>
      </rPr>
      <t xml:space="preserve"> (тубус) </t>
    </r>
    <r>
      <rPr>
        <sz val="11"/>
        <color indexed="8"/>
        <rFont val="Arial Narrow"/>
        <family val="2"/>
      </rPr>
      <t xml:space="preserve"> </t>
    </r>
  </si>
  <si>
    <r>
      <t xml:space="preserve"> -«- Ре-ВС-2,8/20-250-«Кварц»   </t>
    </r>
    <r>
      <rPr>
        <i/>
        <sz val="11"/>
        <color indexed="8"/>
        <rFont val="Arial Narrow"/>
        <family val="2"/>
      </rPr>
      <t>(тубус)</t>
    </r>
  </si>
  <si>
    <r>
      <t>Ректоскоп</t>
    </r>
    <r>
      <rPr>
        <sz val="10"/>
        <color indexed="8"/>
        <rFont val="Arial Narrow"/>
        <family val="2"/>
      </rPr>
      <t xml:space="preserve"> с волоконным световодом и обтуратором, </t>
    </r>
    <r>
      <rPr>
        <sz val="11"/>
        <color indexed="8"/>
        <rFont val="Arial Narrow"/>
        <family val="2"/>
      </rPr>
      <t>детский</t>
    </r>
    <r>
      <rPr>
        <b/>
        <sz val="11"/>
        <color indexed="8"/>
        <rFont val="Arial Narrow"/>
        <family val="2"/>
      </rPr>
      <t xml:space="preserve"> 
         Ред-ВС-13/16-200-«Кварц» </t>
    </r>
    <r>
      <rPr>
        <i/>
        <sz val="11"/>
        <color indexed="8"/>
        <rFont val="Arial Narrow"/>
        <family val="2"/>
      </rPr>
      <t>(тубус)</t>
    </r>
  </si>
  <si>
    <r>
      <t xml:space="preserve">Тубус сменный с волоконным световодом и обтуратором, детский  </t>
    </r>
    <r>
      <rPr>
        <b/>
        <sz val="11"/>
        <color indexed="8"/>
        <rFont val="Arial Narrow"/>
        <family val="2"/>
      </rPr>
      <t xml:space="preserve">ТСд-ВС-05-200 </t>
    </r>
    <r>
      <rPr>
        <sz val="11"/>
        <color indexed="8"/>
        <rFont val="Arial Narrow"/>
        <family val="2"/>
      </rPr>
      <t xml:space="preserve">   </t>
    </r>
  </si>
  <si>
    <r>
      <t xml:space="preserve">Насадка манипуляционная (для инструмента </t>
    </r>
    <r>
      <rPr>
        <i/>
        <sz val="11"/>
        <color indexed="8"/>
        <rFont val="Arial Narrow"/>
        <family val="2"/>
      </rPr>
      <t>ф</t>
    </r>
    <r>
      <rPr>
        <sz val="11"/>
        <color indexed="8"/>
        <rFont val="Arial Narrow"/>
        <family val="2"/>
      </rPr>
      <t xml:space="preserve"> 5 мм)</t>
    </r>
  </si>
  <si>
    <r>
      <t>Щипцы биопсийные монополярные (</t>
    </r>
    <r>
      <rPr>
        <i/>
        <sz val="11"/>
        <color indexed="8"/>
        <rFont val="Arial Narrow"/>
        <family val="2"/>
      </rPr>
      <t>ф</t>
    </r>
    <r>
      <rPr>
        <sz val="11"/>
        <color indexed="8"/>
        <rFont val="Arial Narrow"/>
        <family val="2"/>
      </rPr>
      <t xml:space="preserve"> 5 х 460) </t>
    </r>
  </si>
  <si>
    <r>
      <t>Зажим ложкообразный монополярный (</t>
    </r>
    <r>
      <rPr>
        <i/>
        <sz val="11"/>
        <color indexed="8"/>
        <rFont val="Arial Narrow"/>
        <family val="2"/>
      </rPr>
      <t>ф</t>
    </r>
    <r>
      <rPr>
        <sz val="11"/>
        <color indexed="8"/>
        <rFont val="Arial Narrow"/>
        <family val="2"/>
      </rPr>
      <t xml:space="preserve"> 5 х 460)  </t>
    </r>
  </si>
  <si>
    <r>
      <t>Петля диатерм. для полипэктомии жесткая (</t>
    </r>
    <r>
      <rPr>
        <i/>
        <sz val="11"/>
        <color indexed="8"/>
        <rFont val="Arial Narrow"/>
        <family val="2"/>
      </rPr>
      <t>ф</t>
    </r>
    <r>
      <rPr>
        <sz val="11"/>
        <color indexed="8"/>
        <rFont val="Arial Narrow"/>
        <family val="2"/>
      </rPr>
      <t xml:space="preserve"> 5 х 460) </t>
    </r>
  </si>
  <si>
    <r>
      <t xml:space="preserve">Кабель световодный </t>
    </r>
    <r>
      <rPr>
        <i/>
        <sz val="11"/>
        <color indexed="8"/>
        <rFont val="Arial Narrow"/>
        <family val="2"/>
      </rPr>
      <t>ф</t>
    </r>
    <r>
      <rPr>
        <sz val="11"/>
        <color indexed="8"/>
        <rFont val="Arial Narrow"/>
        <family val="2"/>
      </rPr>
      <t xml:space="preserve"> 5 мм, длиной 1,8 м</t>
    </r>
  </si>
  <si>
    <r>
      <t xml:space="preserve">Кабель световодный </t>
    </r>
    <r>
      <rPr>
        <i/>
        <sz val="11"/>
        <color indexed="8"/>
        <rFont val="Arial Narrow"/>
        <family val="2"/>
      </rPr>
      <t>ф</t>
    </r>
    <r>
      <rPr>
        <sz val="11"/>
        <color indexed="8"/>
        <rFont val="Arial Narrow"/>
        <family val="2"/>
      </rPr>
      <t xml:space="preserve"> 5 мм, длиной 2,3 м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</si>
</sst>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i/>
      <sz val="11"/>
      <color indexed="8"/>
      <name val="Arial Narrow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Narrow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Arial Narrow"/>
      <family val="2"/>
    </font>
    <font>
      <sz val="10"/>
      <color indexed="8"/>
      <name val="Calibri"/>
      <family val="2"/>
    </font>
    <font>
      <b/>
      <sz val="10"/>
      <color indexed="8"/>
      <name val="Arial Narrow"/>
      <family val="2"/>
    </font>
    <font>
      <b/>
      <sz val="14"/>
      <color indexed="12"/>
      <name val="Times New Roman"/>
      <family val="1"/>
    </font>
    <font>
      <sz val="16"/>
      <color indexed="8"/>
      <name val="Calibri"/>
      <family val="2"/>
    </font>
    <font>
      <b/>
      <u val="single"/>
      <sz val="11"/>
      <color indexed="12"/>
      <name val="Times New Roman"/>
      <family val="1"/>
    </font>
    <font>
      <b/>
      <sz val="11"/>
      <color indexed="12"/>
      <name val="Arial Narrow"/>
      <family val="2"/>
    </font>
    <font>
      <b/>
      <u val="single"/>
      <sz val="12"/>
      <color indexed="12"/>
      <name val="Calibri"/>
      <family val="2"/>
    </font>
    <font>
      <b/>
      <sz val="12"/>
      <color indexed="8"/>
      <name val="Calibri"/>
      <family val="2"/>
    </font>
    <font>
      <u val="single"/>
      <sz val="16"/>
      <color indexed="12"/>
      <name val="Calibri"/>
      <family val="2"/>
    </font>
    <font>
      <sz val="16"/>
      <name val="Calibri"/>
      <family val="2"/>
    </font>
    <font>
      <b/>
      <sz val="20"/>
      <color indexed="56"/>
      <name val="Calibri"/>
      <family val="2"/>
    </font>
    <font>
      <sz val="11"/>
      <color indexed="56"/>
      <name val="Calibri"/>
      <family val="2"/>
    </font>
    <font>
      <b/>
      <u val="single"/>
      <sz val="16"/>
      <color indexed="56"/>
      <name val="Calibri"/>
      <family val="2"/>
    </font>
    <font>
      <b/>
      <sz val="14"/>
      <color indexed="12"/>
      <name val="Calibri"/>
      <family val="2"/>
    </font>
    <font>
      <b/>
      <sz val="12"/>
      <color indexed="56"/>
      <name val="Calibri"/>
      <family val="2"/>
    </font>
    <font>
      <b/>
      <u val="single"/>
      <sz val="11"/>
      <color indexed="12"/>
      <name val="Calibri"/>
      <family val="2"/>
    </font>
    <font>
      <b/>
      <u val="single"/>
      <sz val="11"/>
      <color indexed="12"/>
      <name val="Arial Narrow"/>
      <family val="2"/>
    </font>
    <font>
      <u val="single"/>
      <sz val="14"/>
      <color indexed="12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Calibri"/>
      <family val="2"/>
    </font>
    <font>
      <b/>
      <sz val="10"/>
      <color theme="1"/>
      <name val="Arial Narrow"/>
      <family val="2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Arial Narrow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rgb="FF0000FF"/>
      <name val="Times New Roman"/>
      <family val="1"/>
    </font>
    <font>
      <sz val="12"/>
      <color rgb="FF0000FF"/>
      <name val="Times New Roman"/>
      <family val="1"/>
    </font>
    <font>
      <b/>
      <sz val="14"/>
      <color rgb="FF0000FF"/>
      <name val="Times New Roman"/>
      <family val="1"/>
    </font>
    <font>
      <sz val="16"/>
      <color theme="1"/>
      <name val="Calibri"/>
      <family val="2"/>
    </font>
    <font>
      <b/>
      <u val="single"/>
      <sz val="11"/>
      <color theme="10"/>
      <name val="Times New Roman"/>
      <family val="1"/>
    </font>
    <font>
      <b/>
      <sz val="11"/>
      <color rgb="FF0000FF"/>
      <name val="Arial Narrow"/>
      <family val="2"/>
    </font>
    <font>
      <b/>
      <sz val="11"/>
      <color theme="10"/>
      <name val="Arial Narrow"/>
      <family val="2"/>
    </font>
    <font>
      <b/>
      <u val="single"/>
      <sz val="12"/>
      <color theme="10"/>
      <name val="Calibri"/>
      <family val="2"/>
    </font>
    <font>
      <b/>
      <sz val="12"/>
      <color theme="1"/>
      <name val="Calibri"/>
      <family val="2"/>
    </font>
    <font>
      <u val="single"/>
      <sz val="16"/>
      <color theme="10"/>
      <name val="Calibri"/>
      <family val="2"/>
    </font>
    <font>
      <b/>
      <sz val="20"/>
      <color rgb="FF002060"/>
      <name val="Calibri"/>
      <family val="2"/>
    </font>
    <font>
      <sz val="11"/>
      <color rgb="FF002060"/>
      <name val="Calibri"/>
      <family val="2"/>
    </font>
    <font>
      <b/>
      <u val="single"/>
      <sz val="16"/>
      <color rgb="FF002060"/>
      <name val="Calibri"/>
      <family val="2"/>
    </font>
    <font>
      <b/>
      <sz val="14"/>
      <color rgb="FF0000FF"/>
      <name val="Calibri"/>
      <family val="2"/>
    </font>
    <font>
      <b/>
      <sz val="12"/>
      <color rgb="FF002060"/>
      <name val="Calibri"/>
      <family val="2"/>
    </font>
    <font>
      <sz val="12"/>
      <color theme="10"/>
      <name val="Times New Roman"/>
      <family val="1"/>
    </font>
    <font>
      <b/>
      <u val="single"/>
      <sz val="11"/>
      <color theme="10"/>
      <name val="Calibri"/>
      <family val="2"/>
    </font>
    <font>
      <b/>
      <u val="single"/>
      <sz val="11"/>
      <color theme="10"/>
      <name val="Arial Narrow"/>
      <family val="2"/>
    </font>
    <font>
      <sz val="11"/>
      <color theme="1"/>
      <name val="Times New Roman"/>
      <family val="1"/>
    </font>
    <font>
      <u val="single"/>
      <sz val="14"/>
      <color theme="10"/>
      <name val="Times New Roman"/>
      <family val="1"/>
    </font>
    <font>
      <b/>
      <sz val="16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8238BA"/>
        <bgColor indexed="64"/>
      </patternFill>
    </fill>
    <fill>
      <patternFill patternType="solid">
        <fgColor rgb="FFE2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AE5F1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1CCF0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rgb="FFBDFFDB"/>
        <bgColor indexed="64"/>
      </patternFill>
    </fill>
    <fill>
      <patternFill patternType="solid">
        <fgColor rgb="FFF2D2B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 style="thick">
        <color rgb="FF8238BA"/>
      </right>
      <top style="thick">
        <color rgb="FF8238BA"/>
      </top>
      <bottom style="thick">
        <color rgb="FF8238BA"/>
      </bottom>
    </border>
    <border>
      <left>
        <color indexed="63"/>
      </left>
      <right style="thick">
        <color rgb="FFE20000"/>
      </right>
      <top style="thick">
        <color rgb="FFE20000"/>
      </top>
      <bottom style="thick">
        <color rgb="FFE20000"/>
      </bottom>
    </border>
    <border>
      <left>
        <color indexed="63"/>
      </left>
      <right style="thick">
        <color rgb="FFFFFF00"/>
      </right>
      <top style="thick">
        <color rgb="FFFFFF00"/>
      </top>
      <bottom style="thick">
        <color rgb="FFFFFF00"/>
      </bottom>
    </border>
    <border>
      <left>
        <color indexed="63"/>
      </left>
      <right style="thick">
        <color rgb="FF00B050"/>
      </right>
      <top style="thick">
        <color rgb="FF00B050"/>
      </top>
      <bottom style="thick">
        <color rgb="FF00B050"/>
      </bottom>
    </border>
    <border>
      <left>
        <color indexed="63"/>
      </left>
      <right style="thick">
        <color rgb="FFAE5F1E"/>
      </right>
      <top style="thick">
        <color rgb="FFAE5F1E"/>
      </top>
      <bottom style="thick">
        <color rgb="FFAE5F1E"/>
      </bottom>
    </border>
    <border>
      <left>
        <color indexed="63"/>
      </left>
      <right>
        <color indexed="63"/>
      </right>
      <top style="thick">
        <color rgb="FFFFFF00"/>
      </top>
      <bottom style="thick">
        <color rgb="FFFFFF00"/>
      </bottom>
    </border>
    <border>
      <left>
        <color indexed="63"/>
      </left>
      <right>
        <color indexed="63"/>
      </right>
      <top style="thick">
        <color rgb="FFCDACE6"/>
      </top>
      <bottom style="thick">
        <color rgb="FFCDACE6"/>
      </bottom>
    </border>
    <border>
      <left>
        <color indexed="63"/>
      </left>
      <right>
        <color indexed="63"/>
      </right>
      <top style="thick">
        <color rgb="FFFFBDBD"/>
      </top>
      <bottom style="thick">
        <color rgb="FFFFBDBD"/>
      </bottom>
    </border>
    <border>
      <left>
        <color indexed="63"/>
      </left>
      <right>
        <color indexed="63"/>
      </right>
      <top style="thick">
        <color rgb="FF93FFC4"/>
      </top>
      <bottom style="thick">
        <color rgb="FF93FFC4"/>
      </bottom>
    </border>
    <border>
      <left>
        <color indexed="63"/>
      </left>
      <right>
        <color indexed="63"/>
      </right>
      <top style="thick">
        <color rgb="FFECBA90"/>
      </top>
      <bottom style="thick">
        <color rgb="FFECBA90"/>
      </bottom>
    </border>
    <border>
      <left>
        <color indexed="63"/>
      </left>
      <right>
        <color indexed="63"/>
      </right>
      <top>
        <color indexed="63"/>
      </top>
      <bottom style="medium">
        <color rgb="FF00206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6" fillId="0" borderId="0" xfId="0" applyFont="1" applyAlignment="1">
      <alignment/>
    </xf>
    <xf numFmtId="0" fontId="77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7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80" fillId="0" borderId="0" xfId="0" applyFont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81" fillId="0" borderId="11" xfId="0" applyFont="1" applyBorder="1" applyAlignment="1">
      <alignment horizontal="center" vertical="center" wrapText="1"/>
    </xf>
    <xf numFmtId="0" fontId="81" fillId="0" borderId="11" xfId="0" applyFont="1" applyBorder="1" applyAlignment="1">
      <alignment horizontal="center" vertical="center" wrapText="1"/>
    </xf>
    <xf numFmtId="0" fontId="82" fillId="0" borderId="11" xfId="0" applyFont="1" applyBorder="1" applyAlignment="1">
      <alignment horizontal="center" vertical="center" wrapText="1"/>
    </xf>
    <xf numFmtId="0" fontId="82" fillId="0" borderId="11" xfId="0" applyFont="1" applyBorder="1" applyAlignment="1">
      <alignment vertical="center" wrapText="1"/>
    </xf>
    <xf numFmtId="0" fontId="81" fillId="0" borderId="11" xfId="0" applyFont="1" applyBorder="1" applyAlignment="1">
      <alignment vertical="center" wrapText="1"/>
    </xf>
    <xf numFmtId="0" fontId="83" fillId="0" borderId="11" xfId="0" applyFont="1" applyBorder="1" applyAlignment="1">
      <alignment horizontal="center" vertical="center" wrapText="1"/>
    </xf>
    <xf numFmtId="0" fontId="80" fillId="0" borderId="12" xfId="0" applyFont="1" applyBorder="1" applyAlignment="1">
      <alignment horizontal="center" vertical="top" wrapText="1"/>
    </xf>
    <xf numFmtId="0" fontId="79" fillId="0" borderId="13" xfId="0" applyFont="1" applyBorder="1" applyAlignment="1">
      <alignment horizontal="center" vertical="center" wrapText="1"/>
    </xf>
    <xf numFmtId="14" fontId="77" fillId="0" borderId="0" xfId="0" applyNumberFormat="1" applyFont="1" applyBorder="1" applyAlignment="1">
      <alignment vertical="center"/>
    </xf>
    <xf numFmtId="0" fontId="79" fillId="0" borderId="11" xfId="0" applyFont="1" applyBorder="1" applyAlignment="1">
      <alignment horizontal="center" vertical="center" wrapText="1"/>
    </xf>
    <xf numFmtId="0" fontId="84" fillId="0" borderId="14" xfId="0" applyFont="1" applyBorder="1" applyAlignment="1">
      <alignment horizontal="center" vertical="center" wrapText="1"/>
    </xf>
    <xf numFmtId="0" fontId="85" fillId="0" borderId="11" xfId="0" applyFont="1" applyBorder="1" applyAlignment="1">
      <alignment vertical="center" wrapText="1"/>
    </xf>
    <xf numFmtId="0" fontId="76" fillId="0" borderId="11" xfId="0" applyFont="1" applyBorder="1" applyAlignment="1">
      <alignment vertical="center" wrapText="1"/>
    </xf>
    <xf numFmtId="14" fontId="77" fillId="0" borderId="15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86" fillId="0" borderId="11" xfId="0" applyFont="1" applyBorder="1" applyAlignment="1">
      <alignment horizontal="center" vertical="center"/>
    </xf>
    <xf numFmtId="0" fontId="80" fillId="0" borderId="11" xfId="0" applyFont="1" applyBorder="1" applyAlignment="1">
      <alignment horizontal="center" vertical="center" wrapText="1"/>
    </xf>
    <xf numFmtId="0" fontId="79" fillId="0" borderId="11" xfId="0" applyFont="1" applyFill="1" applyBorder="1" applyAlignment="1">
      <alignment horizontal="center" vertical="center" wrapText="1"/>
    </xf>
    <xf numFmtId="0" fontId="81" fillId="0" borderId="0" xfId="0" applyFont="1" applyBorder="1" applyAlignment="1">
      <alignment vertical="center"/>
    </xf>
    <xf numFmtId="3" fontId="81" fillId="0" borderId="11" xfId="0" applyNumberFormat="1" applyFont="1" applyBorder="1" applyAlignment="1">
      <alignment horizontal="center" vertical="center"/>
    </xf>
    <xf numFmtId="0" fontId="87" fillId="0" borderId="11" xfId="0" applyFont="1" applyBorder="1" applyAlignment="1">
      <alignment vertical="center"/>
    </xf>
    <xf numFmtId="0" fontId="87" fillId="0" borderId="0" xfId="0" applyFont="1" applyAlignment="1">
      <alignment vertical="center"/>
    </xf>
    <xf numFmtId="0" fontId="87" fillId="0" borderId="11" xfId="0" applyFont="1" applyBorder="1" applyAlignment="1">
      <alignment horizontal="center" vertical="center" wrapText="1"/>
    </xf>
    <xf numFmtId="0" fontId="86" fillId="0" borderId="0" xfId="0" applyFont="1" applyAlignment="1">
      <alignment vertical="center"/>
    </xf>
    <xf numFmtId="0" fontId="85" fillId="0" borderId="11" xfId="0" applyFont="1" applyBorder="1" applyAlignment="1">
      <alignment horizontal="center" vertical="center" wrapText="1"/>
    </xf>
    <xf numFmtId="0" fontId="81" fillId="0" borderId="11" xfId="0" applyFont="1" applyBorder="1" applyAlignment="1">
      <alignment vertical="top" wrapText="1"/>
    </xf>
    <xf numFmtId="0" fontId="82" fillId="0" borderId="11" xfId="0" applyFont="1" applyBorder="1" applyAlignment="1">
      <alignment vertical="top" wrapText="1"/>
    </xf>
    <xf numFmtId="0" fontId="81" fillId="0" borderId="11" xfId="0" applyFont="1" applyBorder="1" applyAlignment="1">
      <alignment horizontal="center" vertical="top" wrapText="1"/>
    </xf>
    <xf numFmtId="0" fontId="79" fillId="0" borderId="16" xfId="0" applyFont="1" applyBorder="1" applyAlignment="1">
      <alignment horizontal="center" vertical="center" wrapText="1"/>
    </xf>
    <xf numFmtId="0" fontId="81" fillId="0" borderId="0" xfId="0" applyFont="1" applyAlignment="1">
      <alignment horizontal="center" vertical="center"/>
    </xf>
    <xf numFmtId="0" fontId="82" fillId="0" borderId="14" xfId="0" applyFont="1" applyBorder="1" applyAlignment="1">
      <alignment vertical="top" wrapText="1"/>
    </xf>
    <xf numFmtId="0" fontId="81" fillId="0" borderId="12" xfId="0" applyFont="1" applyBorder="1" applyAlignment="1">
      <alignment horizontal="center" vertical="top" wrapText="1"/>
    </xf>
    <xf numFmtId="0" fontId="82" fillId="0" borderId="11" xfId="0" applyFont="1" applyBorder="1" applyAlignment="1">
      <alignment horizontal="center" vertical="top" wrapText="1"/>
    </xf>
    <xf numFmtId="0" fontId="81" fillId="0" borderId="12" xfId="0" applyFont="1" applyBorder="1" applyAlignment="1">
      <alignment vertical="top" wrapText="1"/>
    </xf>
    <xf numFmtId="0" fontId="81" fillId="0" borderId="14" xfId="0" applyFont="1" applyBorder="1" applyAlignment="1">
      <alignment horizontal="center" wrapText="1"/>
    </xf>
    <xf numFmtId="0" fontId="82" fillId="0" borderId="11" xfId="0" applyFont="1" applyBorder="1" applyAlignment="1">
      <alignment vertical="center" wrapText="1"/>
    </xf>
    <xf numFmtId="0" fontId="81" fillId="0" borderId="11" xfId="0" applyFont="1" applyBorder="1" applyAlignment="1">
      <alignment horizontal="center" vertical="center" wrapText="1"/>
    </xf>
    <xf numFmtId="0" fontId="82" fillId="0" borderId="11" xfId="0" applyFont="1" applyBorder="1" applyAlignment="1">
      <alignment horizontal="center" vertical="top" wrapText="1"/>
    </xf>
    <xf numFmtId="0" fontId="82" fillId="0" borderId="12" xfId="0" applyFont="1" applyBorder="1" applyAlignment="1">
      <alignment vertical="top" wrapText="1"/>
    </xf>
    <xf numFmtId="0" fontId="82" fillId="0" borderId="17" xfId="0" applyFont="1" applyBorder="1" applyAlignment="1">
      <alignment horizontal="center" vertical="center" wrapText="1"/>
    </xf>
    <xf numFmtId="0" fontId="81" fillId="0" borderId="17" xfId="0" applyFont="1" applyBorder="1" applyAlignment="1">
      <alignment vertical="center" wrapText="1"/>
    </xf>
    <xf numFmtId="0" fontId="82" fillId="0" borderId="17" xfId="0" applyFont="1" applyBorder="1" applyAlignment="1">
      <alignment vertical="center" wrapText="1"/>
    </xf>
    <xf numFmtId="0" fontId="81" fillId="0" borderId="17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0" fontId="82" fillId="0" borderId="0" xfId="0" applyFont="1" applyBorder="1" applyAlignment="1">
      <alignment horizontal="center" vertical="center" wrapText="1"/>
    </xf>
    <xf numFmtId="0" fontId="81" fillId="0" borderId="0" xfId="0" applyFont="1" applyBorder="1" applyAlignment="1">
      <alignment vertical="center" wrapText="1"/>
    </xf>
    <xf numFmtId="0" fontId="82" fillId="0" borderId="0" xfId="0" applyFont="1" applyBorder="1" applyAlignment="1">
      <alignment vertical="center" wrapText="1"/>
    </xf>
    <xf numFmtId="0" fontId="82" fillId="0" borderId="11" xfId="0" applyFont="1" applyBorder="1" applyAlignment="1">
      <alignment vertical="top"/>
    </xf>
    <xf numFmtId="0" fontId="82" fillId="0" borderId="0" xfId="0" applyFont="1" applyBorder="1" applyAlignment="1">
      <alignment horizontal="center" vertical="top" wrapText="1"/>
    </xf>
    <xf numFmtId="0" fontId="82" fillId="0" borderId="0" xfId="0" applyFont="1" applyBorder="1" applyAlignment="1">
      <alignment vertical="top" wrapText="1"/>
    </xf>
    <xf numFmtId="0" fontId="8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82" fillId="0" borderId="18" xfId="0" applyFont="1" applyBorder="1" applyAlignment="1">
      <alignment vertical="top" wrapText="1"/>
    </xf>
    <xf numFmtId="0" fontId="82" fillId="0" borderId="19" xfId="0" applyFont="1" applyBorder="1" applyAlignment="1">
      <alignment vertical="top" wrapText="1"/>
    </xf>
    <xf numFmtId="0" fontId="79" fillId="0" borderId="11" xfId="0" applyFont="1" applyBorder="1" applyAlignment="1">
      <alignment horizontal="center" vertical="center" wrapText="1"/>
    </xf>
    <xf numFmtId="0" fontId="82" fillId="0" borderId="14" xfId="0" applyFont="1" applyBorder="1" applyAlignment="1">
      <alignment vertical="top" wrapText="1"/>
    </xf>
    <xf numFmtId="0" fontId="88" fillId="0" borderId="11" xfId="0" applyFont="1" applyBorder="1" applyAlignment="1">
      <alignment horizontal="center" vertical="center" wrapText="1"/>
    </xf>
    <xf numFmtId="3" fontId="88" fillId="0" borderId="11" xfId="0" applyNumberFormat="1" applyFont="1" applyBorder="1" applyAlignment="1">
      <alignment horizontal="center" vertical="center" wrapText="1"/>
    </xf>
    <xf numFmtId="0" fontId="88" fillId="0" borderId="11" xfId="0" applyFont="1" applyBorder="1" applyAlignment="1">
      <alignment horizontal="center" vertical="top" wrapText="1"/>
    </xf>
    <xf numFmtId="0" fontId="89" fillId="0" borderId="0" xfId="0" applyFont="1" applyBorder="1" applyAlignment="1">
      <alignment vertical="center" wrapText="1"/>
    </xf>
    <xf numFmtId="0" fontId="88" fillId="0" borderId="14" xfId="0" applyFont="1" applyBorder="1" applyAlignment="1">
      <alignment horizontal="center" vertical="top" wrapText="1"/>
    </xf>
    <xf numFmtId="0" fontId="88" fillId="0" borderId="12" xfId="0" applyFont="1" applyBorder="1" applyAlignment="1">
      <alignment horizontal="center" vertical="top" wrapText="1"/>
    </xf>
    <xf numFmtId="3" fontId="90" fillId="0" borderId="11" xfId="0" applyNumberFormat="1" applyFont="1" applyBorder="1" applyAlignment="1">
      <alignment horizontal="center" vertical="center"/>
    </xf>
    <xf numFmtId="3" fontId="88" fillId="0" borderId="11" xfId="0" applyNumberFormat="1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 wrapText="1"/>
    </xf>
    <xf numFmtId="0" fontId="91" fillId="0" borderId="0" xfId="0" applyFont="1" applyAlignment="1">
      <alignment horizontal="left" vertical="center"/>
    </xf>
    <xf numFmtId="0" fontId="15" fillId="0" borderId="0" xfId="42" applyFont="1" applyAlignment="1" applyProtection="1">
      <alignment vertical="center"/>
      <protection/>
    </xf>
    <xf numFmtId="0" fontId="92" fillId="0" borderId="0" xfId="42" applyFont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92" fillId="0" borderId="0" xfId="42" applyFont="1" applyAlignment="1" applyProtection="1">
      <alignment horizontal="right" vertical="center"/>
      <protection/>
    </xf>
    <xf numFmtId="0" fontId="93" fillId="0" borderId="11" xfId="0" applyFont="1" applyBorder="1" applyAlignment="1">
      <alignment horizontal="right" vertical="center" wrapText="1"/>
    </xf>
    <xf numFmtId="0" fontId="94" fillId="0" borderId="11" xfId="42" applyFont="1" applyBorder="1" applyAlignment="1" applyProtection="1">
      <alignment horizontal="center" vertical="center" wrapText="1"/>
      <protection/>
    </xf>
    <xf numFmtId="0" fontId="95" fillId="0" borderId="0" xfId="42" applyFont="1" applyAlignment="1" applyProtection="1">
      <alignment/>
      <protection/>
    </xf>
    <xf numFmtId="0" fontId="95" fillId="0" borderId="0" xfId="42" applyFont="1" applyAlignment="1" applyProtection="1">
      <alignment vertical="center"/>
      <protection/>
    </xf>
    <xf numFmtId="0" fontId="96" fillId="0" borderId="0" xfId="0" applyFont="1" applyAlignment="1">
      <alignment vertical="center"/>
    </xf>
    <xf numFmtId="0" fontId="97" fillId="0" borderId="0" xfId="42" applyFont="1" applyBorder="1" applyAlignment="1" applyProtection="1">
      <alignment horizontal="left" vertical="center"/>
      <protection/>
    </xf>
    <xf numFmtId="0" fontId="91" fillId="0" borderId="0" xfId="0" applyFont="1" applyFill="1" applyBorder="1" applyAlignment="1">
      <alignment horizontal="left" vertical="center"/>
    </xf>
    <xf numFmtId="0" fontId="91" fillId="33" borderId="20" xfId="0" applyFont="1" applyFill="1" applyBorder="1" applyAlignment="1">
      <alignment horizontal="left" vertical="center"/>
    </xf>
    <xf numFmtId="0" fontId="47" fillId="34" borderId="21" xfId="0" applyFont="1" applyFill="1" applyBorder="1" applyAlignment="1">
      <alignment horizontal="left" vertical="center"/>
    </xf>
    <xf numFmtId="0" fontId="91" fillId="35" borderId="22" xfId="0" applyFont="1" applyFill="1" applyBorder="1" applyAlignment="1">
      <alignment horizontal="left" vertical="center"/>
    </xf>
    <xf numFmtId="0" fontId="91" fillId="36" borderId="23" xfId="0" applyFont="1" applyFill="1" applyBorder="1" applyAlignment="1">
      <alignment horizontal="left" vertical="center"/>
    </xf>
    <xf numFmtId="0" fontId="91" fillId="37" borderId="24" xfId="0" applyFont="1" applyFill="1" applyBorder="1" applyAlignment="1">
      <alignment horizontal="left" vertical="center"/>
    </xf>
    <xf numFmtId="0" fontId="97" fillId="38" borderId="25" xfId="42" applyFont="1" applyFill="1" applyBorder="1" applyAlignment="1" applyProtection="1">
      <alignment horizontal="left" vertical="center"/>
      <protection/>
    </xf>
    <xf numFmtId="0" fontId="97" fillId="39" borderId="26" xfId="42" applyFont="1" applyFill="1" applyBorder="1" applyAlignment="1" applyProtection="1">
      <alignment horizontal="left" vertical="center"/>
      <protection/>
    </xf>
    <xf numFmtId="0" fontId="97" fillId="40" borderId="27" xfId="42" applyFont="1" applyFill="1" applyBorder="1" applyAlignment="1" applyProtection="1">
      <alignment horizontal="left" vertical="center"/>
      <protection/>
    </xf>
    <xf numFmtId="0" fontId="97" fillId="41" borderId="28" xfId="42" applyFont="1" applyFill="1" applyBorder="1" applyAlignment="1" applyProtection="1">
      <alignment horizontal="left" vertical="center"/>
      <protection/>
    </xf>
    <xf numFmtId="0" fontId="97" fillId="42" borderId="29" xfId="42" applyFont="1" applyFill="1" applyBorder="1" applyAlignment="1" applyProtection="1">
      <alignment horizontal="left" vertical="center"/>
      <protection/>
    </xf>
    <xf numFmtId="0" fontId="91" fillId="0" borderId="0" xfId="0" applyFont="1" applyBorder="1" applyAlignment="1">
      <alignment horizontal="left" vertical="center"/>
    </xf>
    <xf numFmtId="0" fontId="91" fillId="0" borderId="0" xfId="0" applyFont="1" applyBorder="1" applyAlignment="1">
      <alignment horizontal="right" vertical="center"/>
    </xf>
    <xf numFmtId="0" fontId="91" fillId="39" borderId="26" xfId="0" applyFont="1" applyFill="1" applyBorder="1" applyAlignment="1">
      <alignment horizontal="right" vertical="center"/>
    </xf>
    <xf numFmtId="0" fontId="91" fillId="40" borderId="27" xfId="0" applyFont="1" applyFill="1" applyBorder="1" applyAlignment="1">
      <alignment horizontal="right" vertical="center"/>
    </xf>
    <xf numFmtId="0" fontId="91" fillId="38" borderId="25" xfId="0" applyFont="1" applyFill="1" applyBorder="1" applyAlignment="1">
      <alignment horizontal="right" vertical="center"/>
    </xf>
    <xf numFmtId="0" fontId="91" fillId="41" borderId="28" xfId="0" applyFont="1" applyFill="1" applyBorder="1" applyAlignment="1">
      <alignment horizontal="right" vertical="center"/>
    </xf>
    <xf numFmtId="0" fontId="91" fillId="42" borderId="29" xfId="0" applyFont="1" applyFill="1" applyBorder="1" applyAlignment="1">
      <alignment horizontal="right" vertical="center"/>
    </xf>
    <xf numFmtId="0" fontId="98" fillId="0" borderId="0" xfId="0" applyFont="1" applyBorder="1" applyAlignment="1">
      <alignment horizontal="center" vertical="center"/>
    </xf>
    <xf numFmtId="0" fontId="99" fillId="0" borderId="0" xfId="0" applyFont="1" applyBorder="1" applyAlignment="1">
      <alignment/>
    </xf>
    <xf numFmtId="0" fontId="100" fillId="0" borderId="0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/>
    </xf>
    <xf numFmtId="0" fontId="8" fillId="0" borderId="11" xfId="0" applyFont="1" applyBorder="1" applyAlignment="1">
      <alignment vertical="top" wrapText="1"/>
    </xf>
    <xf numFmtId="0" fontId="82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14" fontId="101" fillId="0" borderId="0" xfId="0" applyNumberFormat="1" applyFont="1" applyAlignment="1">
      <alignment horizontal="center"/>
    </xf>
    <xf numFmtId="0" fontId="102" fillId="0" borderId="0" xfId="0" applyFont="1" applyBorder="1" applyAlignment="1">
      <alignment horizontal="center"/>
    </xf>
    <xf numFmtId="0" fontId="102" fillId="0" borderId="30" xfId="0" applyFont="1" applyBorder="1" applyAlignment="1">
      <alignment horizontal="center" wrapText="1"/>
    </xf>
    <xf numFmtId="0" fontId="95" fillId="0" borderId="0" xfId="42" applyFont="1" applyBorder="1" applyAlignment="1" applyProtection="1">
      <alignment horizontal="center" vertical="center" wrapText="1"/>
      <protection/>
    </xf>
    <xf numFmtId="0" fontId="95" fillId="0" borderId="30" xfId="42" applyFont="1" applyBorder="1" applyAlignment="1" applyProtection="1">
      <alignment horizontal="center" vertical="center" wrapText="1"/>
      <protection/>
    </xf>
    <xf numFmtId="0" fontId="82" fillId="0" borderId="11" xfId="0" applyFont="1" applyBorder="1" applyAlignment="1">
      <alignment vertical="center" wrapText="1"/>
    </xf>
    <xf numFmtId="0" fontId="86" fillId="0" borderId="11" xfId="0" applyFont="1" applyBorder="1" applyAlignment="1">
      <alignment horizontal="center" vertical="center" wrapText="1"/>
    </xf>
    <xf numFmtId="0" fontId="103" fillId="0" borderId="11" xfId="42" applyFont="1" applyBorder="1" applyAlignment="1" applyProtection="1">
      <alignment vertical="center" wrapText="1"/>
      <protection/>
    </xf>
    <xf numFmtId="0" fontId="104" fillId="0" borderId="0" xfId="42" applyFont="1" applyAlignment="1" applyProtection="1">
      <alignment horizontal="center" vertical="center"/>
      <protection/>
    </xf>
    <xf numFmtId="0" fontId="81" fillId="0" borderId="0" xfId="0" applyFont="1" applyAlignment="1">
      <alignment horizontal="left" vertical="center"/>
    </xf>
    <xf numFmtId="0" fontId="15" fillId="0" borderId="0" xfId="42" applyFont="1" applyAlignment="1" applyProtection="1">
      <alignment horizontal="right" vertical="center"/>
      <protection/>
    </xf>
    <xf numFmtId="0" fontId="81" fillId="0" borderId="0" xfId="0" applyFont="1" applyAlignment="1">
      <alignment horizontal="right" vertical="center" textRotation="90"/>
    </xf>
    <xf numFmtId="0" fontId="81" fillId="0" borderId="0" xfId="0" applyFont="1" applyBorder="1" applyAlignment="1">
      <alignment horizontal="center" vertical="center"/>
    </xf>
    <xf numFmtId="14" fontId="88" fillId="0" borderId="0" xfId="0" applyNumberFormat="1" applyFont="1" applyBorder="1" applyAlignment="1">
      <alignment horizontal="left" vertical="center"/>
    </xf>
    <xf numFmtId="0" fontId="86" fillId="0" borderId="0" xfId="0" applyFont="1" applyAlignment="1">
      <alignment horizontal="center" vertical="center"/>
    </xf>
    <xf numFmtId="0" fontId="81" fillId="0" borderId="11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right" vertical="center"/>
    </xf>
    <xf numFmtId="0" fontId="77" fillId="0" borderId="0" xfId="0" applyFont="1" applyAlignment="1">
      <alignment/>
    </xf>
    <xf numFmtId="0" fontId="76" fillId="0" borderId="11" xfId="0" applyFont="1" applyBorder="1" applyAlignment="1">
      <alignment horizontal="center" vertical="center" wrapText="1"/>
    </xf>
    <xf numFmtId="0" fontId="94" fillId="0" borderId="11" xfId="42" applyFont="1" applyBorder="1" applyAlignment="1" applyProtection="1">
      <alignment horizontal="center" vertical="center" wrapText="1"/>
      <protection/>
    </xf>
    <xf numFmtId="0" fontId="76" fillId="0" borderId="13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95" fillId="0" borderId="15" xfId="42" applyFont="1" applyBorder="1" applyAlignment="1" applyProtection="1">
      <alignment horizontal="center" vertical="center" wrapText="1"/>
      <protection/>
    </xf>
    <xf numFmtId="14" fontId="77" fillId="0" borderId="0" xfId="0" applyNumberFormat="1" applyFont="1" applyBorder="1" applyAlignment="1">
      <alignment horizontal="center" vertical="center"/>
    </xf>
    <xf numFmtId="0" fontId="77" fillId="0" borderId="11" xfId="0" applyFont="1" applyBorder="1" applyAlignment="1">
      <alignment horizontal="center" vertical="center" wrapText="1"/>
    </xf>
    <xf numFmtId="0" fontId="77" fillId="0" borderId="15" xfId="0" applyFont="1" applyBorder="1" applyAlignment="1">
      <alignment horizontal="center" vertical="center"/>
    </xf>
    <xf numFmtId="0" fontId="105" fillId="0" borderId="15" xfId="42" applyFont="1" applyBorder="1" applyAlignment="1" applyProtection="1">
      <alignment horizontal="center" vertical="center" wrapText="1"/>
      <protection/>
    </xf>
    <xf numFmtId="0" fontId="77" fillId="0" borderId="0" xfId="0" applyFont="1" applyAlignment="1">
      <alignment vertical="center"/>
    </xf>
    <xf numFmtId="0" fontId="92" fillId="0" borderId="0" xfId="42" applyFont="1" applyAlignment="1" applyProtection="1">
      <alignment horizontal="right" vertical="center"/>
      <protection/>
    </xf>
    <xf numFmtId="0" fontId="82" fillId="0" borderId="0" xfId="0" applyFont="1" applyAlignment="1">
      <alignment horizontal="left" vertical="center"/>
    </xf>
    <xf numFmtId="0" fontId="82" fillId="0" borderId="11" xfId="0" applyFont="1" applyBorder="1" applyAlignment="1">
      <alignment horizontal="center" vertical="top" wrapText="1"/>
    </xf>
    <xf numFmtId="0" fontId="82" fillId="0" borderId="14" xfId="0" applyFont="1" applyBorder="1" applyAlignment="1">
      <alignment vertical="top" wrapText="1"/>
    </xf>
    <xf numFmtId="0" fontId="82" fillId="0" borderId="12" xfId="0" applyFont="1" applyBorder="1" applyAlignment="1">
      <alignment vertical="top" wrapText="1"/>
    </xf>
    <xf numFmtId="0" fontId="81" fillId="0" borderId="15" xfId="0" applyFont="1" applyBorder="1" applyAlignment="1">
      <alignment horizontal="center" vertical="center"/>
    </xf>
    <xf numFmtId="0" fontId="106" fillId="0" borderId="16" xfId="0" applyFont="1" applyBorder="1" applyAlignment="1">
      <alignment horizontal="left" vertical="center" wrapText="1"/>
    </xf>
    <xf numFmtId="0" fontId="81" fillId="0" borderId="16" xfId="0" applyFont="1" applyBorder="1" applyAlignment="1">
      <alignment horizontal="center" vertical="center"/>
    </xf>
    <xf numFmtId="0" fontId="82" fillId="0" borderId="14" xfId="0" applyFont="1" applyBorder="1" applyAlignment="1">
      <alignment horizontal="center" vertical="top" wrapText="1"/>
    </xf>
    <xf numFmtId="0" fontId="82" fillId="0" borderId="12" xfId="0" applyFont="1" applyBorder="1" applyAlignment="1">
      <alignment horizontal="center" vertical="top" wrapText="1"/>
    </xf>
    <xf numFmtId="0" fontId="82" fillId="0" borderId="14" xfId="0" applyFont="1" applyBorder="1" applyAlignment="1">
      <alignment horizontal="left" vertical="top" wrapText="1"/>
    </xf>
    <xf numFmtId="0" fontId="82" fillId="0" borderId="12" xfId="0" applyFont="1" applyBorder="1" applyAlignment="1">
      <alignment horizontal="left" vertical="top" wrapText="1"/>
    </xf>
    <xf numFmtId="0" fontId="82" fillId="0" borderId="11" xfId="0" applyFont="1" applyBorder="1" applyAlignment="1">
      <alignment horizontal="left" vertical="top" wrapText="1"/>
    </xf>
    <xf numFmtId="0" fontId="77" fillId="0" borderId="0" xfId="0" applyFont="1" applyAlignment="1">
      <alignment horizontal="left" vertical="center"/>
    </xf>
    <xf numFmtId="0" fontId="86" fillId="0" borderId="15" xfId="0" applyFont="1" applyBorder="1" applyAlignment="1">
      <alignment horizontal="center" vertical="center"/>
    </xf>
    <xf numFmtId="0" fontId="107" fillId="0" borderId="11" xfId="42" applyFont="1" applyBorder="1" applyAlignment="1" applyProtection="1">
      <alignment vertical="center"/>
      <protection/>
    </xf>
    <xf numFmtId="0" fontId="87" fillId="0" borderId="11" xfId="0" applyFont="1" applyBorder="1" applyAlignment="1">
      <alignment vertical="center"/>
    </xf>
    <xf numFmtId="0" fontId="86" fillId="0" borderId="11" xfId="0" applyFont="1" applyBorder="1" applyAlignment="1">
      <alignment horizontal="center" vertical="center"/>
    </xf>
    <xf numFmtId="0" fontId="108" fillId="0" borderId="11" xfId="0" applyFont="1" applyBorder="1" applyAlignment="1">
      <alignment horizontal="center" vertical="center"/>
    </xf>
    <xf numFmtId="0" fontId="77" fillId="0" borderId="0" xfId="0" applyFont="1" applyAlignment="1">
      <alignment horizontal="left"/>
    </xf>
    <xf numFmtId="14" fontId="77" fillId="0" borderId="15" xfId="0" applyNumberFormat="1" applyFont="1" applyBorder="1" applyAlignment="1">
      <alignment vertical="center"/>
    </xf>
    <xf numFmtId="0" fontId="79" fillId="0" borderId="11" xfId="0" applyFont="1" applyBorder="1" applyAlignment="1">
      <alignment horizontal="center" vertical="center" wrapText="1"/>
    </xf>
    <xf numFmtId="0" fontId="85" fillId="0" borderId="11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1876425</xdr:colOff>
      <xdr:row>1</xdr:row>
      <xdr:rowOff>38100</xdr:rowOff>
    </xdr:from>
    <xdr:to>
      <xdr:col>2</xdr:col>
      <xdr:colOff>485775</xdr:colOff>
      <xdr:row>1</xdr:row>
      <xdr:rowOff>352425</xdr:rowOff>
    </xdr:to>
    <xdr:pic>
      <xdr:nvPicPr>
        <xdr:cNvPr id="1" name="Picture 3" descr="Товарный знак 524х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304800"/>
          <a:ext cx="1238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1885950</xdr:colOff>
      <xdr:row>1</xdr:row>
      <xdr:rowOff>28575</xdr:rowOff>
    </xdr:from>
    <xdr:to>
      <xdr:col>2</xdr:col>
      <xdr:colOff>923925</xdr:colOff>
      <xdr:row>1</xdr:row>
      <xdr:rowOff>342900</xdr:rowOff>
    </xdr:to>
    <xdr:pic>
      <xdr:nvPicPr>
        <xdr:cNvPr id="1" name="Picture 3" descr="Товарный знак 524х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95275"/>
          <a:ext cx="1238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1</xdr:row>
      <xdr:rowOff>28575</xdr:rowOff>
    </xdr:from>
    <xdr:to>
      <xdr:col>2</xdr:col>
      <xdr:colOff>1371600</xdr:colOff>
      <xdr:row>1</xdr:row>
      <xdr:rowOff>342900</xdr:rowOff>
    </xdr:to>
    <xdr:pic>
      <xdr:nvPicPr>
        <xdr:cNvPr id="1" name="Picture 3" descr="Товарный знак 524х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295275"/>
          <a:ext cx="1238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2390775</xdr:colOff>
      <xdr:row>1</xdr:row>
      <xdr:rowOff>28575</xdr:rowOff>
    </xdr:from>
    <xdr:to>
      <xdr:col>2</xdr:col>
      <xdr:colOff>476250</xdr:colOff>
      <xdr:row>1</xdr:row>
      <xdr:rowOff>352425</xdr:rowOff>
    </xdr:to>
    <xdr:pic>
      <xdr:nvPicPr>
        <xdr:cNvPr id="1" name="Picture 3" descr="Товарный знак 524х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295275"/>
          <a:ext cx="12382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varce@mail.ru?subject=&#1047;&#1072;&#1082;&#1072;&#1079;%20&#1087;&#1086;%20&#1055;&#1088;&#1072;&#1081;&#1089;-&#1083;&#1080;&#1089;&#1090;&#1091;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varce.ru/" TargetMode="External" /><Relationship Id="rId2" Type="http://schemas.openxmlformats.org/officeDocument/2006/relationships/hyperlink" Target="http://www.kvarce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D17"/>
  <sheetViews>
    <sheetView tabSelected="1" zoomScaleSheetLayoutView="100" zoomScalePageLayoutView="0" workbookViewId="0" topLeftCell="A1">
      <selection activeCell="B9" sqref="B9"/>
    </sheetView>
  </sheetViews>
  <sheetFormatPr defaultColWidth="9.140625" defaultRowHeight="15"/>
  <cols>
    <col min="1" max="1" width="7.00390625" style="0" customWidth="1"/>
    <col min="2" max="2" width="51.7109375" style="0" customWidth="1"/>
    <col min="3" max="3" width="16.7109375" style="0" customWidth="1"/>
    <col min="4" max="4" width="1.57421875" style="0" customWidth="1"/>
  </cols>
  <sheetData>
    <row r="1" spans="1:4" ht="27" customHeight="1">
      <c r="A1" s="109"/>
      <c r="B1" s="110" t="s">
        <v>163</v>
      </c>
      <c r="C1" s="109"/>
      <c r="D1" s="65"/>
    </row>
    <row r="2" spans="1:4" ht="18" customHeight="1">
      <c r="A2" s="116" t="s">
        <v>164</v>
      </c>
      <c r="B2" s="116"/>
      <c r="C2" s="118" t="s">
        <v>173</v>
      </c>
      <c r="D2" s="65"/>
    </row>
    <row r="3" spans="1:4" ht="18" customHeight="1" thickBot="1">
      <c r="A3" s="117" t="s">
        <v>165</v>
      </c>
      <c r="B3" s="117"/>
      <c r="C3" s="119"/>
      <c r="D3" s="65"/>
    </row>
    <row r="4" spans="1:4" s="79" customFormat="1" ht="6" customHeight="1">
      <c r="A4" s="101"/>
      <c r="B4" s="89"/>
      <c r="C4" s="90"/>
      <c r="D4" s="101"/>
    </row>
    <row r="5" spans="1:4" ht="37.5" customHeight="1">
      <c r="A5" s="65"/>
      <c r="B5" s="108" t="s">
        <v>166</v>
      </c>
      <c r="C5" s="111" t="s">
        <v>167</v>
      </c>
      <c r="D5" s="65"/>
    </row>
    <row r="6" spans="1:4" s="79" customFormat="1" ht="6" customHeight="1" thickBot="1">
      <c r="A6" s="101"/>
      <c r="B6" s="89"/>
      <c r="C6" s="90"/>
      <c r="D6" s="101"/>
    </row>
    <row r="7" spans="1:4" s="79" customFormat="1" ht="29.25" customHeight="1" thickBot="1" thickTop="1">
      <c r="A7" s="103" t="s">
        <v>168</v>
      </c>
      <c r="B7" s="97" t="s">
        <v>158</v>
      </c>
      <c r="C7" s="91"/>
      <c r="D7" s="101"/>
    </row>
    <row r="8" spans="1:4" s="79" customFormat="1" ht="6" customHeight="1" thickBot="1" thickTop="1">
      <c r="A8" s="102"/>
      <c r="B8" s="89"/>
      <c r="C8" s="90"/>
      <c r="D8" s="101"/>
    </row>
    <row r="9" spans="1:4" s="79" customFormat="1" ht="29.25" customHeight="1" thickBot="1" thickTop="1">
      <c r="A9" s="104" t="s">
        <v>169</v>
      </c>
      <c r="B9" s="98" t="s">
        <v>159</v>
      </c>
      <c r="C9" s="92"/>
      <c r="D9" s="101"/>
    </row>
    <row r="10" spans="1:4" s="79" customFormat="1" ht="6" customHeight="1" thickBot="1" thickTop="1">
      <c r="A10" s="102"/>
      <c r="B10" s="89"/>
      <c r="C10" s="90"/>
      <c r="D10" s="101"/>
    </row>
    <row r="11" spans="1:4" s="79" customFormat="1" ht="29.25" customHeight="1" thickBot="1" thickTop="1">
      <c r="A11" s="105" t="s">
        <v>170</v>
      </c>
      <c r="B11" s="96" t="s">
        <v>155</v>
      </c>
      <c r="C11" s="93"/>
      <c r="D11" s="101"/>
    </row>
    <row r="12" spans="1:4" s="79" customFormat="1" ht="6" customHeight="1" thickBot="1" thickTop="1">
      <c r="A12" s="102"/>
      <c r="B12" s="89"/>
      <c r="C12" s="90"/>
      <c r="D12" s="101"/>
    </row>
    <row r="13" spans="1:4" s="79" customFormat="1" ht="29.25" customHeight="1" thickBot="1" thickTop="1">
      <c r="A13" s="106" t="s">
        <v>171</v>
      </c>
      <c r="B13" s="99" t="s">
        <v>156</v>
      </c>
      <c r="C13" s="94"/>
      <c r="D13" s="101"/>
    </row>
    <row r="14" spans="1:4" s="79" customFormat="1" ht="6" customHeight="1" thickBot="1" thickTop="1">
      <c r="A14" s="102"/>
      <c r="B14" s="89"/>
      <c r="C14" s="90"/>
      <c r="D14" s="101"/>
    </row>
    <row r="15" spans="1:4" s="79" customFormat="1" ht="29.25" customHeight="1" thickBot="1" thickTop="1">
      <c r="A15" s="107" t="s">
        <v>172</v>
      </c>
      <c r="B15" s="100" t="s">
        <v>157</v>
      </c>
      <c r="C15" s="95"/>
      <c r="D15" s="101"/>
    </row>
    <row r="16" spans="1:4" ht="9" customHeight="1" thickTop="1">
      <c r="A16" s="65"/>
      <c r="B16" s="65"/>
      <c r="C16" s="65"/>
      <c r="D16" s="65"/>
    </row>
    <row r="17" ht="18.75">
      <c r="B17" s="115">
        <f>'Комплектность рект.'!L1</f>
        <v>41214</v>
      </c>
    </row>
  </sheetData>
  <sheetProtection/>
  <mergeCells count="3">
    <mergeCell ref="A2:B2"/>
    <mergeCell ref="A3:B3"/>
    <mergeCell ref="C2:C3"/>
  </mergeCells>
  <hyperlinks>
    <hyperlink ref="B7" location="Ректоскопы!A1" display="Ректоскопы  &quot;Кварц&quot;"/>
    <hyperlink ref="B9" location="'Комплектность рект.'!A1" display="Комплектность ректоскопов &quot;Кварц&quot;"/>
    <hyperlink ref="B11" location="Аноскопы!A1" display="Аноскопы (проктоскопы)"/>
    <hyperlink ref="B13" location="'Зеркала, Лигаторы'!A1" display="Зеркала, лигаторы, иглы"/>
    <hyperlink ref="B15" location="'Модели 632 и 276'!A1" display="Ректоскопы моделей 632 и 276"/>
    <hyperlink ref="C2" r:id="rId1" display="E-mail: kvarce@mail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4A206A"/>
  </sheetPr>
  <dimension ref="A1:F28"/>
  <sheetViews>
    <sheetView view="pageBreakPreview" zoomScaleSheetLayoutView="100" zoomScalePageLayoutView="0" workbookViewId="0" topLeftCell="A10">
      <selection activeCell="A3" sqref="A3:B3"/>
    </sheetView>
  </sheetViews>
  <sheetFormatPr defaultColWidth="8.8515625" defaultRowHeight="15"/>
  <cols>
    <col min="1" max="1" width="4.7109375" style="1" customWidth="1"/>
    <col min="2" max="2" width="39.421875" style="1" customWidth="1"/>
    <col min="3" max="3" width="25.28125" style="1" customWidth="1"/>
    <col min="4" max="5" width="12.28125" style="1" customWidth="1"/>
    <col min="6" max="6" width="6.7109375" style="1" customWidth="1"/>
    <col min="7" max="16384" width="8.8515625" style="1" customWidth="1"/>
  </cols>
  <sheetData>
    <row r="1" spans="1:6" ht="21" customHeight="1">
      <c r="A1" s="129" t="s">
        <v>44</v>
      </c>
      <c r="B1" s="129"/>
      <c r="C1" s="129"/>
      <c r="D1" s="129"/>
      <c r="E1" s="129"/>
      <c r="F1" s="126" t="s">
        <v>57</v>
      </c>
    </row>
    <row r="2" spans="1:6" ht="30" customHeight="1">
      <c r="A2" s="10"/>
      <c r="D2" s="123" t="s">
        <v>161</v>
      </c>
      <c r="E2" s="123"/>
      <c r="F2" s="126"/>
    </row>
    <row r="3" spans="1:6" ht="15.75">
      <c r="A3" s="128">
        <f>'Комплектность рект.'!L1</f>
        <v>41214</v>
      </c>
      <c r="B3" s="128"/>
      <c r="C3" s="12"/>
      <c r="D3" s="131" t="s">
        <v>54</v>
      </c>
      <c r="E3" s="131"/>
      <c r="F3" s="126"/>
    </row>
    <row r="4" spans="1:6" ht="21.75" customHeight="1">
      <c r="A4" s="127" t="s">
        <v>45</v>
      </c>
      <c r="B4" s="127"/>
      <c r="C4" s="127"/>
      <c r="D4" s="127"/>
      <c r="E4" s="127"/>
      <c r="F4" s="126"/>
    </row>
    <row r="5" spans="1:6" ht="15.75" customHeight="1">
      <c r="A5" s="121" t="s">
        <v>0</v>
      </c>
      <c r="B5" s="121" t="s">
        <v>46</v>
      </c>
      <c r="C5" s="121"/>
      <c r="D5" s="23" t="s">
        <v>47</v>
      </c>
      <c r="E5" s="23" t="s">
        <v>47</v>
      </c>
      <c r="F5" s="126"/>
    </row>
    <row r="6" spans="1:6" ht="36" customHeight="1">
      <c r="A6" s="121"/>
      <c r="B6" s="121"/>
      <c r="C6" s="121"/>
      <c r="D6" s="19" t="s">
        <v>58</v>
      </c>
      <c r="E6" s="19" t="s">
        <v>59</v>
      </c>
      <c r="F6" s="126"/>
    </row>
    <row r="7" spans="1:6" ht="48" customHeight="1">
      <c r="A7" s="15">
        <v>1</v>
      </c>
      <c r="B7" s="122" t="s">
        <v>175</v>
      </c>
      <c r="C7" s="122"/>
      <c r="D7" s="70">
        <f>'Комплектность рект.'!D51</f>
        <v>43150</v>
      </c>
      <c r="E7" s="70">
        <f>D7+'Комплектность рект.'!$C$47+'Комплектность рект.'!$C$49</f>
        <v>61840</v>
      </c>
      <c r="F7" s="126"/>
    </row>
    <row r="8" spans="1:6" ht="48" customHeight="1">
      <c r="A8" s="15">
        <v>2</v>
      </c>
      <c r="B8" s="122" t="s">
        <v>176</v>
      </c>
      <c r="C8" s="122"/>
      <c r="D8" s="70">
        <f>'Комплектность рект.'!F51</f>
        <v>24310</v>
      </c>
      <c r="E8" s="70">
        <f>D8+'Комплектность рект.'!$C$47+'Комплектность рект.'!$C$49</f>
        <v>43000</v>
      </c>
      <c r="F8" s="126"/>
    </row>
    <row r="9" spans="1:6" ht="48" customHeight="1">
      <c r="A9" s="15">
        <v>3</v>
      </c>
      <c r="B9" s="122" t="s">
        <v>177</v>
      </c>
      <c r="C9" s="122"/>
      <c r="D9" s="70">
        <f>'Комплектность рект.'!H51</f>
        <v>27070</v>
      </c>
      <c r="E9" s="70">
        <f>D9+'Комплектность рект.'!$C$47+'Комплектность рект.'!$C$49</f>
        <v>45760</v>
      </c>
      <c r="F9" s="126"/>
    </row>
    <row r="10" spans="1:6" ht="48" customHeight="1">
      <c r="A10" s="15">
        <v>4</v>
      </c>
      <c r="B10" s="122" t="s">
        <v>182</v>
      </c>
      <c r="C10" s="122"/>
      <c r="D10" s="70">
        <f>'Комплектность рект.'!J51</f>
        <v>32730</v>
      </c>
      <c r="E10" s="70">
        <f>D10+'Комплектность рект.'!$C$47+'Комплектность рект.'!$C$49</f>
        <v>51420</v>
      </c>
      <c r="F10" s="126"/>
    </row>
    <row r="11" spans="1:6" ht="48" customHeight="1">
      <c r="A11" s="15">
        <v>5</v>
      </c>
      <c r="B11" s="122" t="s">
        <v>178</v>
      </c>
      <c r="C11" s="122"/>
      <c r="D11" s="70">
        <f>'Комплектность рект.'!L51</f>
        <v>38870</v>
      </c>
      <c r="E11" s="70">
        <f>D11+'Комплектность рект.'!$C$47+'Комплектность рект.'!$C$49</f>
        <v>57560</v>
      </c>
      <c r="F11" s="126"/>
    </row>
    <row r="12" spans="1:6" ht="63" customHeight="1">
      <c r="A12" s="15">
        <v>6</v>
      </c>
      <c r="B12" s="122" t="s">
        <v>183</v>
      </c>
      <c r="C12" s="122"/>
      <c r="D12" s="71">
        <f>'Модели 632 и 276'!H8</f>
        <v>32280</v>
      </c>
      <c r="E12" s="70">
        <f>D12+'Комплектность рект.'!$C$47+'Комплектность рект.'!$C$49</f>
        <v>50970</v>
      </c>
      <c r="F12" s="126"/>
    </row>
    <row r="13" spans="1:6" ht="63" customHeight="1">
      <c r="A13" s="15">
        <v>7</v>
      </c>
      <c r="B13" s="122" t="s">
        <v>179</v>
      </c>
      <c r="C13" s="122"/>
      <c r="D13" s="71">
        <f>'Модели 632 и 276'!H12</f>
        <v>59450</v>
      </c>
      <c r="E13" s="70">
        <f>D13+'Комплектность рект.'!$C$47+'Комплектность рект.'!$C$49</f>
        <v>78140</v>
      </c>
      <c r="F13" s="126"/>
    </row>
    <row r="14" spans="1:6" ht="48" customHeight="1">
      <c r="A14" s="15">
        <v>8</v>
      </c>
      <c r="B14" s="122" t="s">
        <v>180</v>
      </c>
      <c r="C14" s="122"/>
      <c r="D14" s="70">
        <f>'Комплектность рект.'!N51</f>
        <v>96320</v>
      </c>
      <c r="E14" s="70">
        <f>D14+'Комплектность рект.'!$C$47+'Комплектность рект.'!$C$49</f>
        <v>115010</v>
      </c>
      <c r="F14" s="126"/>
    </row>
    <row r="15" spans="1:6" ht="48" customHeight="1">
      <c r="A15" s="15">
        <v>9</v>
      </c>
      <c r="B15" s="122" t="s">
        <v>184</v>
      </c>
      <c r="C15" s="122"/>
      <c r="D15" s="70">
        <f>'Комплектность рект.'!P51</f>
        <v>91380</v>
      </c>
      <c r="E15" s="70">
        <f>D15+'Комплектность рект.'!$C$47+'Комплектность рект.'!$C$49</f>
        <v>110070</v>
      </c>
      <c r="F15" s="126"/>
    </row>
    <row r="16" spans="1:6" ht="5.25" customHeight="1">
      <c r="A16" s="11"/>
      <c r="F16" s="126"/>
    </row>
    <row r="17" spans="1:6" ht="17.25" customHeight="1">
      <c r="A17" s="127" t="s">
        <v>48</v>
      </c>
      <c r="B17" s="127"/>
      <c r="C17" s="127"/>
      <c r="D17" s="127"/>
      <c r="E17" s="127"/>
      <c r="F17" s="126"/>
    </row>
    <row r="18" spans="1:6" ht="26.25" customHeight="1">
      <c r="A18" s="13" t="s">
        <v>0</v>
      </c>
      <c r="B18" s="13" t="s">
        <v>46</v>
      </c>
      <c r="C18" s="130" t="s">
        <v>49</v>
      </c>
      <c r="D18" s="130"/>
      <c r="E18" s="18" t="s">
        <v>30</v>
      </c>
      <c r="F18" s="126"/>
    </row>
    <row r="19" spans="1:6" ht="30.75" customHeight="1">
      <c r="A19" s="15">
        <v>1</v>
      </c>
      <c r="B19" s="16" t="s">
        <v>50</v>
      </c>
      <c r="C19" s="120" t="s">
        <v>56</v>
      </c>
      <c r="D19" s="120"/>
      <c r="E19" s="13">
        <v>8750</v>
      </c>
      <c r="F19" s="126"/>
    </row>
    <row r="20" spans="1:6" ht="47.25">
      <c r="A20" s="15">
        <v>2</v>
      </c>
      <c r="B20" s="17" t="s">
        <v>144</v>
      </c>
      <c r="C20" s="120" t="s">
        <v>146</v>
      </c>
      <c r="D20" s="120"/>
      <c r="E20" s="70">
        <f>'Комплектность рект.'!C15+'Комплектность рект.'!C26+'Комплектность рект.'!C27+'Комплектность рект.'!C31</f>
        <v>9420</v>
      </c>
      <c r="F20" s="126"/>
    </row>
    <row r="21" spans="1:6" ht="3" customHeight="1">
      <c r="A21" s="53"/>
      <c r="B21" s="54"/>
      <c r="C21" s="55"/>
      <c r="D21" s="55"/>
      <c r="E21" s="56"/>
      <c r="F21" s="126"/>
    </row>
    <row r="22" spans="1:6" ht="31.5" customHeight="1">
      <c r="A22" s="15">
        <v>3</v>
      </c>
      <c r="B22" s="49" t="s">
        <v>141</v>
      </c>
      <c r="C22" s="120" t="s">
        <v>147</v>
      </c>
      <c r="D22" s="120"/>
      <c r="E22" s="50">
        <v>980</v>
      </c>
      <c r="F22" s="126"/>
    </row>
    <row r="23" spans="1:6" ht="15.75">
      <c r="A23" s="15">
        <v>4</v>
      </c>
      <c r="B23" s="17" t="s">
        <v>142</v>
      </c>
      <c r="C23" s="120" t="s">
        <v>143</v>
      </c>
      <c r="D23" s="120"/>
      <c r="E23" s="70">
        <f>Аноскопы!D8</f>
        <v>4290</v>
      </c>
      <c r="F23" s="126"/>
    </row>
    <row r="24" spans="1:6" ht="3" customHeight="1">
      <c r="A24" s="53"/>
      <c r="B24" s="54"/>
      <c r="C24" s="55"/>
      <c r="D24" s="55"/>
      <c r="E24" s="56"/>
      <c r="F24" s="126"/>
    </row>
    <row r="25" spans="1:6" ht="31.5" customHeight="1">
      <c r="A25" s="15">
        <v>5</v>
      </c>
      <c r="B25" s="16" t="s">
        <v>51</v>
      </c>
      <c r="C25" s="120" t="s">
        <v>56</v>
      </c>
      <c r="D25" s="120"/>
      <c r="E25" s="13">
        <v>5475</v>
      </c>
      <c r="F25" s="126"/>
    </row>
    <row r="26" spans="1:6" ht="33" customHeight="1">
      <c r="A26" s="15">
        <v>6</v>
      </c>
      <c r="B26" s="17" t="s">
        <v>145</v>
      </c>
      <c r="C26" s="120" t="s">
        <v>52</v>
      </c>
      <c r="D26" s="120"/>
      <c r="E26" s="70">
        <f>Аноскопы!D15</f>
        <v>7610</v>
      </c>
      <c r="F26" s="126"/>
    </row>
    <row r="27" spans="1:6" ht="18" customHeight="1">
      <c r="A27" s="124" t="s">
        <v>53</v>
      </c>
      <c r="B27" s="124"/>
      <c r="C27" s="124"/>
      <c r="D27" s="124"/>
      <c r="E27" s="124"/>
      <c r="F27" s="126"/>
    </row>
    <row r="28" spans="1:6" ht="18.75" customHeight="1">
      <c r="A28" s="125" t="s">
        <v>116</v>
      </c>
      <c r="B28" s="125"/>
      <c r="C28" s="80" t="s">
        <v>55</v>
      </c>
      <c r="D28" s="123" t="s">
        <v>161</v>
      </c>
      <c r="E28" s="123"/>
      <c r="F28" s="126"/>
    </row>
  </sheetData>
  <sheetProtection formatCells="0" formatColumns="0" formatRows="0"/>
  <mergeCells count="28">
    <mergeCell ref="D28:E28"/>
    <mergeCell ref="A1:E1"/>
    <mergeCell ref="C18:D18"/>
    <mergeCell ref="C25:D25"/>
    <mergeCell ref="C20:D20"/>
    <mergeCell ref="C19:D19"/>
    <mergeCell ref="A4:E4"/>
    <mergeCell ref="C23:D23"/>
    <mergeCell ref="B7:C7"/>
    <mergeCell ref="D3:E3"/>
    <mergeCell ref="D2:E2"/>
    <mergeCell ref="A27:E27"/>
    <mergeCell ref="A28:B28"/>
    <mergeCell ref="F1:F28"/>
    <mergeCell ref="B13:C13"/>
    <mergeCell ref="A17:E17"/>
    <mergeCell ref="A3:B3"/>
    <mergeCell ref="B8:C8"/>
    <mergeCell ref="B9:C9"/>
    <mergeCell ref="A5:A6"/>
    <mergeCell ref="C26:D26"/>
    <mergeCell ref="B5:C6"/>
    <mergeCell ref="B15:C15"/>
    <mergeCell ref="B14:C14"/>
    <mergeCell ref="B11:C11"/>
    <mergeCell ref="B12:C12"/>
    <mergeCell ref="C22:D22"/>
    <mergeCell ref="B10:C10"/>
  </mergeCells>
  <hyperlinks>
    <hyperlink ref="A28" r:id="rId1" display="http://www.kvarce.ru/"/>
    <hyperlink ref="C28" r:id="rId2" display="www.kvarce.ru"/>
    <hyperlink ref="D2:E2" location="КАТАЛОГ!A1" display="Вернуться в КАТАЛОГ"/>
    <hyperlink ref="D28:E28" location="КАТАЛОГ!A1" display="Вернуться в КАТАЛОГ"/>
    <hyperlink ref="B7:C7" location="'Комплектность рект.'!D2" tooltip="Посмотреть комплектность" display="'Комплектность рект.'!D2"/>
    <hyperlink ref="B8:C8" location="'Комплектность рект.'!F2" tooltip="Посмотреть комплектность" display="'Комплектность рект.'!F2"/>
    <hyperlink ref="B9:C9" location="'Комплектность рект.'!H2" tooltip="Посмотреть комплектность" display="'Комплектность рект.'!H2"/>
    <hyperlink ref="B10:C10" location="'Комплектность рект.'!J2" tooltip="Посмотреть комплектность" display="'Комплектность рект.'!J2"/>
    <hyperlink ref="B11:C11" location="'Комплектность рект.'!L2" tooltip="Посмотреть комплектность" display="'Комплектность рект.'!L2"/>
    <hyperlink ref="B12:C12" location="'Модели 632 и 276'!B8" tooltip="Посмотреть комплектность" display="'Модели 632 и 276'!B8"/>
    <hyperlink ref="B13:C13" location="'Модели 632 и 276'!B12" tooltip="Посмотреть комплектность" display="'Модели 632 и 276'!B12"/>
    <hyperlink ref="B14:C14" location="'Комплектность рект.'!N3" tooltip="Посмотреть комплектность" display="'Комплектность рект.'!N3"/>
    <hyperlink ref="B15:C15" location="'Комплектность рект.'!P3" tooltip="Посмотреть комплектность" display="'Комплектность рект.'!P3"/>
  </hyperlinks>
  <printOptions horizontalCentered="1"/>
  <pageMargins left="0.7086614173228347" right="0" top="0" bottom="0" header="0" footer="0"/>
  <pageSetup fitToWidth="2" horizontalDpi="600" verticalDpi="600" orientation="portrait" paperSize="9" scale="85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Q56"/>
  <sheetViews>
    <sheetView view="pageBreakPreview" zoomScaleSheetLayoutView="100" zoomScalePageLayoutView="0" workbookViewId="0" topLeftCell="A13">
      <selection activeCell="B48" sqref="B48"/>
    </sheetView>
  </sheetViews>
  <sheetFormatPr defaultColWidth="9.140625" defaultRowHeight="15"/>
  <cols>
    <col min="1" max="1" width="4.28125" style="2" customWidth="1"/>
    <col min="2" max="2" width="50.8515625" style="1" customWidth="1"/>
    <col min="3" max="3" width="6.7109375" style="1" customWidth="1"/>
    <col min="4" max="4" width="6.140625" style="1" customWidth="1"/>
    <col min="5" max="5" width="6.7109375" style="1" hidden="1" customWidth="1"/>
    <col min="6" max="6" width="6.140625" style="1" customWidth="1"/>
    <col min="7" max="7" width="6.7109375" style="1" hidden="1" customWidth="1"/>
    <col min="8" max="8" width="6.140625" style="1" customWidth="1"/>
    <col min="9" max="9" width="6.7109375" style="1" hidden="1" customWidth="1"/>
    <col min="10" max="10" width="6.140625" style="1" customWidth="1"/>
    <col min="11" max="11" width="6.7109375" style="1" hidden="1" customWidth="1"/>
    <col min="12" max="12" width="6.140625" style="1" customWidth="1"/>
    <col min="13" max="13" width="4.28125" style="1" hidden="1" customWidth="1"/>
    <col min="14" max="14" width="4.7109375" style="1" customWidth="1"/>
    <col min="15" max="15" width="5.00390625" style="1" hidden="1" customWidth="1"/>
    <col min="16" max="16" width="4.7109375" style="1" customWidth="1"/>
    <col min="17" max="17" width="4.28125" style="1" hidden="1" customWidth="1"/>
    <col min="18" max="16384" width="9.140625" style="1" customWidth="1"/>
  </cols>
  <sheetData>
    <row r="1" spans="1:16" s="7" customFormat="1" ht="30" customHeight="1" thickBot="1">
      <c r="A1" s="140" t="s">
        <v>160</v>
      </c>
      <c r="B1" s="140"/>
      <c r="C1" s="140"/>
      <c r="D1" s="141" t="s">
        <v>161</v>
      </c>
      <c r="E1" s="141"/>
      <c r="F1" s="141"/>
      <c r="G1" s="141"/>
      <c r="H1" s="141"/>
      <c r="I1" s="141"/>
      <c r="J1" s="141"/>
      <c r="K1" s="21"/>
      <c r="L1" s="138">
        <v>41214</v>
      </c>
      <c r="M1" s="138"/>
      <c r="N1" s="138"/>
      <c r="O1" s="138"/>
      <c r="P1" s="138"/>
    </row>
    <row r="2" spans="1:17" ht="34.5" customHeight="1">
      <c r="A2" s="133" t="s">
        <v>0</v>
      </c>
      <c r="B2" s="139" t="s">
        <v>1</v>
      </c>
      <c r="C2" s="133" t="s">
        <v>30</v>
      </c>
      <c r="D2" s="134" t="s">
        <v>38</v>
      </c>
      <c r="E2" s="133"/>
      <c r="F2" s="134" t="s">
        <v>37</v>
      </c>
      <c r="G2" s="133"/>
      <c r="H2" s="134" t="s">
        <v>36</v>
      </c>
      <c r="I2" s="133"/>
      <c r="J2" s="134" t="s">
        <v>35</v>
      </c>
      <c r="K2" s="133"/>
      <c r="L2" s="134" t="s">
        <v>34</v>
      </c>
      <c r="M2" s="133"/>
      <c r="N2" s="134" t="s">
        <v>33</v>
      </c>
      <c r="O2" s="134"/>
      <c r="P2" s="134"/>
      <c r="Q2" s="135"/>
    </row>
    <row r="3" spans="1:17" ht="24" customHeight="1" thickBot="1">
      <c r="A3" s="133"/>
      <c r="B3" s="139"/>
      <c r="C3" s="133"/>
      <c r="D3" s="134"/>
      <c r="E3" s="133"/>
      <c r="F3" s="134"/>
      <c r="G3" s="133"/>
      <c r="H3" s="134"/>
      <c r="I3" s="133"/>
      <c r="J3" s="134"/>
      <c r="K3" s="133"/>
      <c r="L3" s="134"/>
      <c r="M3" s="133"/>
      <c r="N3" s="85" t="s">
        <v>2</v>
      </c>
      <c r="O3" s="78"/>
      <c r="P3" s="85" t="s">
        <v>3</v>
      </c>
      <c r="Q3" s="136"/>
    </row>
    <row r="4" spans="1:17" s="8" customFormat="1" ht="49.5">
      <c r="A4" s="22">
        <v>1</v>
      </c>
      <c r="B4" s="24" t="s">
        <v>188</v>
      </c>
      <c r="C4" s="68">
        <v>11770</v>
      </c>
      <c r="D4" s="22">
        <v>1</v>
      </c>
      <c r="E4" s="22">
        <f aca="true" t="shared" si="0" ref="E4:E10">$C4*D4</f>
        <v>11770</v>
      </c>
      <c r="F4" s="22"/>
      <c r="G4" s="22">
        <f aca="true" t="shared" si="1" ref="G4:G10">$C4*F4</f>
        <v>0</v>
      </c>
      <c r="H4" s="22"/>
      <c r="I4" s="22">
        <f aca="true" t="shared" si="2" ref="I4:I10">$C4*H4</f>
        <v>0</v>
      </c>
      <c r="J4" s="22"/>
      <c r="K4" s="22">
        <f aca="true" t="shared" si="3" ref="K4:K10">$C4*J4</f>
        <v>0</v>
      </c>
      <c r="L4" s="22"/>
      <c r="M4" s="22">
        <f aca="true" t="shared" si="4" ref="M4:M10">$C4*L4</f>
        <v>0</v>
      </c>
      <c r="N4" s="22">
        <v>1</v>
      </c>
      <c r="O4" s="22">
        <f aca="true" t="shared" si="5" ref="O4:O10">$C4*N4</f>
        <v>11770</v>
      </c>
      <c r="P4" s="22">
        <v>1</v>
      </c>
      <c r="Q4" s="20">
        <f aca="true" t="shared" si="6" ref="Q4:Q10">$C4*P4</f>
        <v>11770</v>
      </c>
    </row>
    <row r="5" spans="1:17" s="8" customFormat="1" ht="17.25" thickBot="1">
      <c r="A5" s="22">
        <v>2</v>
      </c>
      <c r="B5" s="25" t="s">
        <v>189</v>
      </c>
      <c r="C5" s="68">
        <v>11240</v>
      </c>
      <c r="D5" s="22">
        <v>1</v>
      </c>
      <c r="E5" s="22">
        <f t="shared" si="0"/>
        <v>11240</v>
      </c>
      <c r="F5" s="22"/>
      <c r="G5" s="22">
        <f t="shared" si="1"/>
        <v>0</v>
      </c>
      <c r="H5" s="22"/>
      <c r="I5" s="22">
        <f t="shared" si="2"/>
        <v>0</v>
      </c>
      <c r="J5" s="22"/>
      <c r="K5" s="22">
        <f t="shared" si="3"/>
        <v>0</v>
      </c>
      <c r="L5" s="22"/>
      <c r="M5" s="22">
        <f t="shared" si="4"/>
        <v>0</v>
      </c>
      <c r="N5" s="22">
        <v>1</v>
      </c>
      <c r="O5" s="22">
        <f t="shared" si="5"/>
        <v>11240</v>
      </c>
      <c r="P5" s="22">
        <v>1</v>
      </c>
      <c r="Q5" s="9">
        <f t="shared" si="6"/>
        <v>11240</v>
      </c>
    </row>
    <row r="6" spans="1:17" s="8" customFormat="1" ht="17.25" thickBot="1">
      <c r="A6" s="22">
        <v>3</v>
      </c>
      <c r="B6" s="25" t="s">
        <v>187</v>
      </c>
      <c r="C6" s="68">
        <v>10700</v>
      </c>
      <c r="D6" s="22">
        <v>1</v>
      </c>
      <c r="E6" s="22">
        <f t="shared" si="0"/>
        <v>10700</v>
      </c>
      <c r="F6" s="22"/>
      <c r="G6" s="22">
        <f t="shared" si="1"/>
        <v>0</v>
      </c>
      <c r="H6" s="22"/>
      <c r="I6" s="22">
        <f t="shared" si="2"/>
        <v>0</v>
      </c>
      <c r="J6" s="22"/>
      <c r="K6" s="22">
        <f t="shared" si="3"/>
        <v>0</v>
      </c>
      <c r="L6" s="22"/>
      <c r="M6" s="22">
        <f t="shared" si="4"/>
        <v>0</v>
      </c>
      <c r="N6" s="22"/>
      <c r="O6" s="22">
        <f t="shared" si="5"/>
        <v>0</v>
      </c>
      <c r="P6" s="22"/>
      <c r="Q6" s="9">
        <f t="shared" si="6"/>
        <v>0</v>
      </c>
    </row>
    <row r="7" spans="1:17" s="8" customFormat="1" ht="33" customHeight="1" thickBot="1">
      <c r="A7" s="22">
        <v>4</v>
      </c>
      <c r="B7" s="24" t="s">
        <v>190</v>
      </c>
      <c r="C7" s="68">
        <v>8560</v>
      </c>
      <c r="D7" s="22"/>
      <c r="E7" s="22">
        <f t="shared" si="0"/>
        <v>0</v>
      </c>
      <c r="F7" s="22">
        <v>1</v>
      </c>
      <c r="G7" s="22">
        <f t="shared" si="1"/>
        <v>8560</v>
      </c>
      <c r="H7" s="22"/>
      <c r="I7" s="22">
        <f t="shared" si="2"/>
        <v>0</v>
      </c>
      <c r="J7" s="22"/>
      <c r="K7" s="22">
        <f t="shared" si="3"/>
        <v>0</v>
      </c>
      <c r="L7" s="22"/>
      <c r="M7" s="22">
        <f t="shared" si="4"/>
        <v>0</v>
      </c>
      <c r="N7" s="22">
        <v>1</v>
      </c>
      <c r="O7" s="22">
        <f t="shared" si="5"/>
        <v>8560</v>
      </c>
      <c r="P7" s="22"/>
      <c r="Q7" s="9">
        <f t="shared" si="6"/>
        <v>0</v>
      </c>
    </row>
    <row r="8" spans="1:17" s="8" customFormat="1" ht="17.25" thickBot="1">
      <c r="A8" s="22">
        <v>5</v>
      </c>
      <c r="B8" s="25" t="s">
        <v>65</v>
      </c>
      <c r="C8" s="68">
        <v>8030</v>
      </c>
      <c r="D8" s="22"/>
      <c r="E8" s="22">
        <f t="shared" si="0"/>
        <v>0</v>
      </c>
      <c r="F8" s="22">
        <v>1</v>
      </c>
      <c r="G8" s="22">
        <f t="shared" si="1"/>
        <v>8030</v>
      </c>
      <c r="H8" s="22"/>
      <c r="I8" s="22">
        <f t="shared" si="2"/>
        <v>0</v>
      </c>
      <c r="J8" s="22"/>
      <c r="K8" s="22">
        <f t="shared" si="3"/>
        <v>0</v>
      </c>
      <c r="L8" s="22"/>
      <c r="M8" s="22">
        <f t="shared" si="4"/>
        <v>0</v>
      </c>
      <c r="N8" s="22"/>
      <c r="O8" s="22">
        <f t="shared" si="5"/>
        <v>0</v>
      </c>
      <c r="P8" s="22"/>
      <c r="Q8" s="9">
        <f t="shared" si="6"/>
        <v>0</v>
      </c>
    </row>
    <row r="9" spans="1:17" s="8" customFormat="1" ht="33.75" thickBot="1">
      <c r="A9" s="22">
        <v>6</v>
      </c>
      <c r="B9" s="24" t="s">
        <v>140</v>
      </c>
      <c r="C9" s="68">
        <v>9770</v>
      </c>
      <c r="D9" s="22"/>
      <c r="E9" s="22">
        <f t="shared" si="0"/>
        <v>0</v>
      </c>
      <c r="F9" s="22"/>
      <c r="G9" s="22">
        <f t="shared" si="1"/>
        <v>0</v>
      </c>
      <c r="H9" s="22">
        <v>1</v>
      </c>
      <c r="I9" s="22">
        <f t="shared" si="2"/>
        <v>9770</v>
      </c>
      <c r="J9" s="22"/>
      <c r="K9" s="22">
        <f t="shared" si="3"/>
        <v>0</v>
      </c>
      <c r="L9" s="22"/>
      <c r="M9" s="22">
        <f t="shared" si="4"/>
        <v>0</v>
      </c>
      <c r="N9" s="22">
        <v>1</v>
      </c>
      <c r="O9" s="22">
        <f t="shared" si="5"/>
        <v>9770</v>
      </c>
      <c r="P9" s="22"/>
      <c r="Q9" s="9">
        <f t="shared" si="6"/>
        <v>0</v>
      </c>
    </row>
    <row r="10" spans="1:17" s="8" customFormat="1" ht="17.25" thickBot="1">
      <c r="A10" s="22">
        <v>7</v>
      </c>
      <c r="B10" s="25" t="s">
        <v>4</v>
      </c>
      <c r="C10" s="68">
        <v>9240</v>
      </c>
      <c r="D10" s="22"/>
      <c r="E10" s="22">
        <f t="shared" si="0"/>
        <v>0</v>
      </c>
      <c r="F10" s="22"/>
      <c r="G10" s="22">
        <f t="shared" si="1"/>
        <v>0</v>
      </c>
      <c r="H10" s="22"/>
      <c r="I10" s="22">
        <f t="shared" si="2"/>
        <v>0</v>
      </c>
      <c r="J10" s="22"/>
      <c r="K10" s="22">
        <f t="shared" si="3"/>
        <v>0</v>
      </c>
      <c r="L10" s="22"/>
      <c r="M10" s="22">
        <f t="shared" si="4"/>
        <v>0</v>
      </c>
      <c r="N10" s="22"/>
      <c r="O10" s="22">
        <f t="shared" si="5"/>
        <v>0</v>
      </c>
      <c r="P10" s="22"/>
      <c r="Q10" s="9">
        <f t="shared" si="6"/>
        <v>0</v>
      </c>
    </row>
    <row r="11" spans="1:17" s="8" customFormat="1" ht="17.25" thickBot="1">
      <c r="A11" s="22">
        <v>8</v>
      </c>
      <c r="B11" s="25" t="s">
        <v>5</v>
      </c>
      <c r="C11" s="68">
        <v>8720</v>
      </c>
      <c r="D11" s="22"/>
      <c r="E11" s="22">
        <f aca="true" t="shared" si="7" ref="E11:G50">$C11*D11</f>
        <v>0</v>
      </c>
      <c r="F11" s="22"/>
      <c r="G11" s="22">
        <f t="shared" si="7"/>
        <v>0</v>
      </c>
      <c r="H11" s="22">
        <v>1</v>
      </c>
      <c r="I11" s="22">
        <f aca="true" t="shared" si="8" ref="I11:I45">$C11*H11</f>
        <v>8720</v>
      </c>
      <c r="J11" s="22"/>
      <c r="K11" s="22">
        <f aca="true" t="shared" si="9" ref="K11:K45">$C11*J11</f>
        <v>0</v>
      </c>
      <c r="L11" s="22"/>
      <c r="M11" s="22">
        <f aca="true" t="shared" si="10" ref="M11:M45">$C11*L11</f>
        <v>0</v>
      </c>
      <c r="N11" s="22">
        <v>1</v>
      </c>
      <c r="O11" s="22">
        <f aca="true" t="shared" si="11" ref="O11:O45">$C11*N11</f>
        <v>8720</v>
      </c>
      <c r="P11" s="22"/>
      <c r="Q11" s="9">
        <f aca="true" t="shared" si="12" ref="Q11:Q50">$C11*P11</f>
        <v>0</v>
      </c>
    </row>
    <row r="12" spans="1:17" s="8" customFormat="1" ht="33.75" thickBot="1">
      <c r="A12" s="22">
        <v>9</v>
      </c>
      <c r="B12" s="24" t="s">
        <v>32</v>
      </c>
      <c r="C12" s="68">
        <v>12600</v>
      </c>
      <c r="D12" s="22"/>
      <c r="E12" s="22">
        <f t="shared" si="7"/>
        <v>0</v>
      </c>
      <c r="F12" s="22"/>
      <c r="G12" s="22">
        <f t="shared" si="7"/>
        <v>0</v>
      </c>
      <c r="H12" s="22"/>
      <c r="I12" s="22">
        <f t="shared" si="8"/>
        <v>0</v>
      </c>
      <c r="J12" s="22">
        <v>1</v>
      </c>
      <c r="K12" s="22">
        <f t="shared" si="9"/>
        <v>12600</v>
      </c>
      <c r="L12" s="22"/>
      <c r="M12" s="22">
        <f t="shared" si="10"/>
        <v>0</v>
      </c>
      <c r="N12" s="22"/>
      <c r="O12" s="22">
        <f t="shared" si="11"/>
        <v>0</v>
      </c>
      <c r="P12" s="22"/>
      <c r="Q12" s="9">
        <f t="shared" si="12"/>
        <v>0</v>
      </c>
    </row>
    <row r="13" spans="1:17" s="8" customFormat="1" ht="17.25" thickBot="1">
      <c r="A13" s="22">
        <v>10</v>
      </c>
      <c r="B13" s="25" t="s">
        <v>6</v>
      </c>
      <c r="C13" s="68">
        <v>12080</v>
      </c>
      <c r="D13" s="22"/>
      <c r="E13" s="22">
        <f t="shared" si="7"/>
        <v>0</v>
      </c>
      <c r="F13" s="22"/>
      <c r="G13" s="22">
        <f t="shared" si="7"/>
        <v>0</v>
      </c>
      <c r="H13" s="22"/>
      <c r="I13" s="22">
        <f t="shared" si="8"/>
        <v>0</v>
      </c>
      <c r="J13" s="22"/>
      <c r="K13" s="22">
        <f t="shared" si="9"/>
        <v>0</v>
      </c>
      <c r="L13" s="22"/>
      <c r="M13" s="22">
        <f t="shared" si="10"/>
        <v>0</v>
      </c>
      <c r="N13" s="22"/>
      <c r="O13" s="22">
        <f t="shared" si="11"/>
        <v>0</v>
      </c>
      <c r="P13" s="22"/>
      <c r="Q13" s="9">
        <f t="shared" si="12"/>
        <v>0</v>
      </c>
    </row>
    <row r="14" spans="1:17" s="8" customFormat="1" ht="17.25" thickBot="1">
      <c r="A14" s="22">
        <v>11</v>
      </c>
      <c r="B14" s="25" t="s">
        <v>7</v>
      </c>
      <c r="C14" s="68">
        <v>11550</v>
      </c>
      <c r="D14" s="22"/>
      <c r="E14" s="22">
        <f t="shared" si="7"/>
        <v>0</v>
      </c>
      <c r="F14" s="22"/>
      <c r="G14" s="22">
        <f t="shared" si="7"/>
        <v>0</v>
      </c>
      <c r="H14" s="22"/>
      <c r="I14" s="22">
        <f t="shared" si="8"/>
        <v>0</v>
      </c>
      <c r="J14" s="22">
        <v>1</v>
      </c>
      <c r="K14" s="22">
        <f t="shared" si="9"/>
        <v>11550</v>
      </c>
      <c r="L14" s="22"/>
      <c r="M14" s="22">
        <f t="shared" si="10"/>
        <v>0</v>
      </c>
      <c r="N14" s="22"/>
      <c r="O14" s="22">
        <f t="shared" si="11"/>
        <v>0</v>
      </c>
      <c r="P14" s="22"/>
      <c r="Q14" s="9">
        <f t="shared" si="12"/>
        <v>0</v>
      </c>
    </row>
    <row r="15" spans="1:17" s="8" customFormat="1" ht="17.25" thickBot="1">
      <c r="A15" s="22">
        <v>12</v>
      </c>
      <c r="B15" s="24" t="s">
        <v>8</v>
      </c>
      <c r="C15" s="68">
        <v>6420</v>
      </c>
      <c r="D15" s="22"/>
      <c r="E15" s="22">
        <f t="shared" si="7"/>
        <v>0</v>
      </c>
      <c r="F15" s="22"/>
      <c r="G15" s="22">
        <f t="shared" si="7"/>
        <v>0</v>
      </c>
      <c r="H15" s="22"/>
      <c r="I15" s="22">
        <f t="shared" si="8"/>
        <v>0</v>
      </c>
      <c r="J15" s="22"/>
      <c r="K15" s="22">
        <f t="shared" si="9"/>
        <v>0</v>
      </c>
      <c r="L15" s="22">
        <v>1</v>
      </c>
      <c r="M15" s="22">
        <f t="shared" si="10"/>
        <v>6420</v>
      </c>
      <c r="N15" s="22"/>
      <c r="O15" s="22">
        <f t="shared" si="11"/>
        <v>0</v>
      </c>
      <c r="P15" s="22">
        <v>1</v>
      </c>
      <c r="Q15" s="9">
        <f t="shared" si="12"/>
        <v>6420</v>
      </c>
    </row>
    <row r="16" spans="1:17" s="8" customFormat="1" ht="17.25" thickBot="1">
      <c r="A16" s="22">
        <v>13</v>
      </c>
      <c r="B16" s="24" t="s">
        <v>9</v>
      </c>
      <c r="C16" s="68">
        <v>5560</v>
      </c>
      <c r="D16" s="22"/>
      <c r="E16" s="22">
        <f t="shared" si="7"/>
        <v>0</v>
      </c>
      <c r="F16" s="22"/>
      <c r="G16" s="22">
        <f t="shared" si="7"/>
        <v>0</v>
      </c>
      <c r="H16" s="22"/>
      <c r="I16" s="22">
        <f t="shared" si="8"/>
        <v>0</v>
      </c>
      <c r="J16" s="22"/>
      <c r="K16" s="22">
        <f t="shared" si="9"/>
        <v>0</v>
      </c>
      <c r="L16" s="22"/>
      <c r="M16" s="22">
        <f t="shared" si="10"/>
        <v>0</v>
      </c>
      <c r="N16" s="22"/>
      <c r="O16" s="22">
        <f t="shared" si="11"/>
        <v>0</v>
      </c>
      <c r="P16" s="22"/>
      <c r="Q16" s="9">
        <f t="shared" si="12"/>
        <v>0</v>
      </c>
    </row>
    <row r="17" spans="1:17" s="8" customFormat="1" ht="33.75" customHeight="1" thickBot="1">
      <c r="A17" s="22">
        <v>14</v>
      </c>
      <c r="B17" s="24" t="s">
        <v>60</v>
      </c>
      <c r="C17" s="68">
        <v>5670</v>
      </c>
      <c r="D17" s="22"/>
      <c r="E17" s="22">
        <f>$C17*D17</f>
        <v>0</v>
      </c>
      <c r="F17" s="22"/>
      <c r="G17" s="22">
        <f>$C17*F17</f>
        <v>0</v>
      </c>
      <c r="H17" s="22"/>
      <c r="I17" s="22">
        <f t="shared" si="8"/>
        <v>0</v>
      </c>
      <c r="J17" s="22"/>
      <c r="K17" s="22">
        <f t="shared" si="9"/>
        <v>0</v>
      </c>
      <c r="L17" s="22">
        <v>2</v>
      </c>
      <c r="M17" s="22">
        <f t="shared" si="10"/>
        <v>11340</v>
      </c>
      <c r="N17" s="22"/>
      <c r="O17" s="22">
        <f t="shared" si="11"/>
        <v>0</v>
      </c>
      <c r="P17" s="22">
        <v>1</v>
      </c>
      <c r="Q17" s="9">
        <f t="shared" si="12"/>
        <v>5670</v>
      </c>
    </row>
    <row r="18" spans="1:17" s="8" customFormat="1" ht="17.25" thickBot="1">
      <c r="A18" s="22">
        <v>15</v>
      </c>
      <c r="B18" s="25" t="s">
        <v>40</v>
      </c>
      <c r="C18" s="68">
        <v>5470</v>
      </c>
      <c r="D18" s="22"/>
      <c r="E18" s="22">
        <f t="shared" si="7"/>
        <v>0</v>
      </c>
      <c r="F18" s="22"/>
      <c r="G18" s="22">
        <f t="shared" si="7"/>
        <v>0</v>
      </c>
      <c r="H18" s="22"/>
      <c r="I18" s="22">
        <f t="shared" si="8"/>
        <v>0</v>
      </c>
      <c r="J18" s="22"/>
      <c r="K18" s="22">
        <f t="shared" si="9"/>
        <v>0</v>
      </c>
      <c r="L18" s="22">
        <v>1</v>
      </c>
      <c r="M18" s="22">
        <f t="shared" si="10"/>
        <v>5470</v>
      </c>
      <c r="N18" s="22"/>
      <c r="O18" s="22">
        <f t="shared" si="11"/>
        <v>0</v>
      </c>
      <c r="P18" s="22"/>
      <c r="Q18" s="9">
        <f t="shared" si="12"/>
        <v>0</v>
      </c>
    </row>
    <row r="19" spans="1:17" s="8" customFormat="1" ht="17.25" thickBot="1">
      <c r="A19" s="22">
        <v>16</v>
      </c>
      <c r="B19" s="25" t="s">
        <v>41</v>
      </c>
      <c r="C19" s="68">
        <v>5240</v>
      </c>
      <c r="D19" s="22"/>
      <c r="E19" s="22">
        <f t="shared" si="7"/>
        <v>0</v>
      </c>
      <c r="F19" s="22"/>
      <c r="G19" s="22">
        <f t="shared" si="7"/>
        <v>0</v>
      </c>
      <c r="H19" s="22"/>
      <c r="I19" s="22">
        <f t="shared" si="8"/>
        <v>0</v>
      </c>
      <c r="J19" s="22"/>
      <c r="K19" s="22">
        <f t="shared" si="9"/>
        <v>0</v>
      </c>
      <c r="L19" s="22"/>
      <c r="M19" s="22">
        <f t="shared" si="10"/>
        <v>0</v>
      </c>
      <c r="N19" s="22"/>
      <c r="O19" s="22">
        <f t="shared" si="11"/>
        <v>0</v>
      </c>
      <c r="P19" s="22">
        <v>1</v>
      </c>
      <c r="Q19" s="9">
        <f t="shared" si="12"/>
        <v>5240</v>
      </c>
    </row>
    <row r="20" spans="1:17" s="8" customFormat="1" ht="17.25" thickBot="1">
      <c r="A20" s="22">
        <v>17</v>
      </c>
      <c r="B20" s="25" t="s">
        <v>42</v>
      </c>
      <c r="C20" s="68">
        <v>6950</v>
      </c>
      <c r="D20" s="22"/>
      <c r="E20" s="22">
        <f t="shared" si="7"/>
        <v>0</v>
      </c>
      <c r="F20" s="22"/>
      <c r="G20" s="22">
        <f t="shared" si="7"/>
        <v>0</v>
      </c>
      <c r="H20" s="22"/>
      <c r="I20" s="22">
        <f t="shared" si="8"/>
        <v>0</v>
      </c>
      <c r="J20" s="22"/>
      <c r="K20" s="22">
        <f t="shared" si="9"/>
        <v>0</v>
      </c>
      <c r="L20" s="22"/>
      <c r="M20" s="22">
        <f t="shared" si="10"/>
        <v>0</v>
      </c>
      <c r="N20" s="22">
        <v>1</v>
      </c>
      <c r="O20" s="22">
        <f t="shared" si="11"/>
        <v>6950</v>
      </c>
      <c r="P20" s="22">
        <v>1</v>
      </c>
      <c r="Q20" s="9">
        <f t="shared" si="12"/>
        <v>6950</v>
      </c>
    </row>
    <row r="21" spans="1:17" s="8" customFormat="1" ht="17.25" thickBot="1">
      <c r="A21" s="22">
        <v>18</v>
      </c>
      <c r="B21" s="25" t="s">
        <v>43</v>
      </c>
      <c r="C21" s="68">
        <v>8920</v>
      </c>
      <c r="D21" s="22"/>
      <c r="E21" s="22">
        <f t="shared" si="7"/>
        <v>0</v>
      </c>
      <c r="F21" s="22"/>
      <c r="G21" s="22">
        <f t="shared" si="7"/>
        <v>0</v>
      </c>
      <c r="H21" s="22"/>
      <c r="I21" s="22">
        <f t="shared" si="8"/>
        <v>0</v>
      </c>
      <c r="J21" s="22"/>
      <c r="K21" s="22">
        <f t="shared" si="9"/>
        <v>0</v>
      </c>
      <c r="L21" s="22"/>
      <c r="M21" s="22">
        <f t="shared" si="10"/>
        <v>0</v>
      </c>
      <c r="N21" s="22"/>
      <c r="O21" s="22">
        <f t="shared" si="11"/>
        <v>0</v>
      </c>
      <c r="P21" s="22"/>
      <c r="Q21" s="9">
        <f t="shared" si="12"/>
        <v>0</v>
      </c>
    </row>
    <row r="22" spans="1:17" s="8" customFormat="1" ht="20.25" customHeight="1" thickBot="1">
      <c r="A22" s="22">
        <v>19</v>
      </c>
      <c r="B22" s="24" t="s">
        <v>61</v>
      </c>
      <c r="C22" s="68">
        <v>8360</v>
      </c>
      <c r="D22" s="22"/>
      <c r="E22" s="22">
        <f t="shared" si="7"/>
        <v>0</v>
      </c>
      <c r="F22" s="22"/>
      <c r="G22" s="22">
        <f t="shared" si="7"/>
        <v>0</v>
      </c>
      <c r="H22" s="22"/>
      <c r="I22" s="22">
        <f t="shared" si="8"/>
        <v>0</v>
      </c>
      <c r="J22" s="22"/>
      <c r="K22" s="22">
        <f t="shared" si="9"/>
        <v>0</v>
      </c>
      <c r="L22" s="22"/>
      <c r="M22" s="22">
        <f t="shared" si="10"/>
        <v>0</v>
      </c>
      <c r="N22" s="22"/>
      <c r="O22" s="22">
        <f t="shared" si="11"/>
        <v>0</v>
      </c>
      <c r="P22" s="22"/>
      <c r="Q22" s="9">
        <f t="shared" si="12"/>
        <v>0</v>
      </c>
    </row>
    <row r="23" spans="1:17" s="8" customFormat="1" ht="33.75" customHeight="1" thickBot="1">
      <c r="A23" s="22">
        <v>20</v>
      </c>
      <c r="B23" s="24" t="s">
        <v>62</v>
      </c>
      <c r="C23" s="68">
        <v>7350</v>
      </c>
      <c r="D23" s="22"/>
      <c r="E23" s="22">
        <f t="shared" si="7"/>
        <v>0</v>
      </c>
      <c r="F23" s="22"/>
      <c r="G23" s="22">
        <f t="shared" si="7"/>
        <v>0</v>
      </c>
      <c r="H23" s="22"/>
      <c r="I23" s="22">
        <f t="shared" si="8"/>
        <v>0</v>
      </c>
      <c r="J23" s="22"/>
      <c r="K23" s="22">
        <f t="shared" si="9"/>
        <v>0</v>
      </c>
      <c r="L23" s="22"/>
      <c r="M23" s="22">
        <f t="shared" si="10"/>
        <v>0</v>
      </c>
      <c r="N23" s="22"/>
      <c r="O23" s="22">
        <f t="shared" si="11"/>
        <v>0</v>
      </c>
      <c r="P23" s="22"/>
      <c r="Q23" s="9">
        <f t="shared" si="12"/>
        <v>0</v>
      </c>
    </row>
    <row r="24" spans="1:17" s="8" customFormat="1" ht="17.25" thickBot="1">
      <c r="A24" s="22">
        <v>21</v>
      </c>
      <c r="B24" s="25" t="s">
        <v>39</v>
      </c>
      <c r="C24" s="68">
        <v>6820</v>
      </c>
      <c r="D24" s="22"/>
      <c r="E24" s="22">
        <f t="shared" si="7"/>
        <v>0</v>
      </c>
      <c r="F24" s="22"/>
      <c r="G24" s="22">
        <f t="shared" si="7"/>
        <v>0</v>
      </c>
      <c r="H24" s="22"/>
      <c r="I24" s="22">
        <f t="shared" si="8"/>
        <v>0</v>
      </c>
      <c r="J24" s="22"/>
      <c r="K24" s="22">
        <f t="shared" si="9"/>
        <v>0</v>
      </c>
      <c r="L24" s="22"/>
      <c r="M24" s="22">
        <f t="shared" si="10"/>
        <v>0</v>
      </c>
      <c r="N24" s="22"/>
      <c r="O24" s="22">
        <f t="shared" si="11"/>
        <v>0</v>
      </c>
      <c r="P24" s="22"/>
      <c r="Q24" s="9">
        <f t="shared" si="12"/>
        <v>0</v>
      </c>
    </row>
    <row r="25" spans="1:17" s="8" customFormat="1" ht="33.75" thickBot="1">
      <c r="A25" s="22">
        <v>22</v>
      </c>
      <c r="B25" s="24" t="s">
        <v>191</v>
      </c>
      <c r="C25" s="68">
        <v>5780</v>
      </c>
      <c r="D25" s="22"/>
      <c r="E25" s="22">
        <f t="shared" si="7"/>
        <v>0</v>
      </c>
      <c r="F25" s="22"/>
      <c r="G25" s="22">
        <f t="shared" si="7"/>
        <v>0</v>
      </c>
      <c r="H25" s="22"/>
      <c r="I25" s="22">
        <f t="shared" si="8"/>
        <v>0</v>
      </c>
      <c r="J25" s="22"/>
      <c r="K25" s="22">
        <f t="shared" si="9"/>
        <v>0</v>
      </c>
      <c r="L25" s="22">
        <v>1</v>
      </c>
      <c r="M25" s="22">
        <f t="shared" si="10"/>
        <v>5780</v>
      </c>
      <c r="N25" s="22"/>
      <c r="O25" s="22">
        <f t="shared" si="11"/>
        <v>0</v>
      </c>
      <c r="P25" s="22">
        <v>1</v>
      </c>
      <c r="Q25" s="9">
        <f t="shared" si="12"/>
        <v>5780</v>
      </c>
    </row>
    <row r="26" spans="1:17" s="8" customFormat="1" ht="17.25" thickBot="1">
      <c r="A26" s="22">
        <v>23</v>
      </c>
      <c r="B26" s="24" t="s">
        <v>11</v>
      </c>
      <c r="C26" s="68">
        <v>860</v>
      </c>
      <c r="D26" s="22">
        <v>1</v>
      </c>
      <c r="E26" s="22">
        <f t="shared" si="7"/>
        <v>860</v>
      </c>
      <c r="F26" s="22"/>
      <c r="G26" s="22">
        <f t="shared" si="7"/>
        <v>0</v>
      </c>
      <c r="H26" s="22">
        <v>1</v>
      </c>
      <c r="I26" s="22">
        <f t="shared" si="8"/>
        <v>860</v>
      </c>
      <c r="J26" s="22">
        <v>1</v>
      </c>
      <c r="K26" s="22">
        <f t="shared" si="9"/>
        <v>860</v>
      </c>
      <c r="L26" s="22">
        <v>1</v>
      </c>
      <c r="M26" s="22">
        <f t="shared" si="10"/>
        <v>860</v>
      </c>
      <c r="N26" s="22">
        <v>1</v>
      </c>
      <c r="O26" s="22">
        <f t="shared" si="11"/>
        <v>860</v>
      </c>
      <c r="P26" s="22">
        <v>1</v>
      </c>
      <c r="Q26" s="9">
        <f t="shared" si="12"/>
        <v>860</v>
      </c>
    </row>
    <row r="27" spans="1:17" s="8" customFormat="1" ht="17.25" thickBot="1">
      <c r="A27" s="22">
        <v>24</v>
      </c>
      <c r="B27" s="24" t="s">
        <v>12</v>
      </c>
      <c r="C27" s="68">
        <v>860</v>
      </c>
      <c r="D27" s="22">
        <v>3</v>
      </c>
      <c r="E27" s="22">
        <f t="shared" si="7"/>
        <v>2580</v>
      </c>
      <c r="F27" s="22">
        <v>2</v>
      </c>
      <c r="G27" s="22">
        <f t="shared" si="7"/>
        <v>1720</v>
      </c>
      <c r="H27" s="22">
        <v>2</v>
      </c>
      <c r="I27" s="22">
        <f t="shared" si="8"/>
        <v>1720</v>
      </c>
      <c r="J27" s="22">
        <v>2</v>
      </c>
      <c r="K27" s="22">
        <f t="shared" si="9"/>
        <v>1720</v>
      </c>
      <c r="L27" s="22">
        <v>2</v>
      </c>
      <c r="M27" s="22">
        <f t="shared" si="10"/>
        <v>1720</v>
      </c>
      <c r="N27" s="22">
        <v>5</v>
      </c>
      <c r="O27" s="22">
        <f t="shared" si="11"/>
        <v>4300</v>
      </c>
      <c r="P27" s="22">
        <v>3</v>
      </c>
      <c r="Q27" s="9">
        <f t="shared" si="12"/>
        <v>2580</v>
      </c>
    </row>
    <row r="28" spans="1:17" s="8" customFormat="1" ht="17.25" thickBot="1">
      <c r="A28" s="68">
        <v>25</v>
      </c>
      <c r="B28" s="165" t="s">
        <v>192</v>
      </c>
      <c r="C28" s="164">
        <v>2080</v>
      </c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9"/>
    </row>
    <row r="29" spans="1:17" s="8" customFormat="1" ht="17.25" thickBot="1">
      <c r="A29" s="68">
        <v>26</v>
      </c>
      <c r="B29" s="24" t="s">
        <v>13</v>
      </c>
      <c r="C29" s="68">
        <v>3890</v>
      </c>
      <c r="D29" s="22">
        <v>1</v>
      </c>
      <c r="E29" s="22">
        <f t="shared" si="7"/>
        <v>3890</v>
      </c>
      <c r="F29" s="22">
        <v>1</v>
      </c>
      <c r="G29" s="22">
        <f t="shared" si="7"/>
        <v>3890</v>
      </c>
      <c r="H29" s="22">
        <v>1</v>
      </c>
      <c r="I29" s="22">
        <f t="shared" si="8"/>
        <v>3890</v>
      </c>
      <c r="J29" s="22">
        <v>1</v>
      </c>
      <c r="K29" s="22">
        <f t="shared" si="9"/>
        <v>3890</v>
      </c>
      <c r="L29" s="22">
        <v>1</v>
      </c>
      <c r="M29" s="22">
        <f t="shared" si="10"/>
        <v>3890</v>
      </c>
      <c r="N29" s="22">
        <v>1</v>
      </c>
      <c r="O29" s="22">
        <f t="shared" si="11"/>
        <v>3890</v>
      </c>
      <c r="P29" s="22">
        <v>1</v>
      </c>
      <c r="Q29" s="9">
        <f t="shared" si="12"/>
        <v>3890</v>
      </c>
    </row>
    <row r="30" spans="1:17" s="8" customFormat="1" ht="17.25" thickBot="1">
      <c r="A30" s="68">
        <v>27</v>
      </c>
      <c r="B30" s="24" t="s">
        <v>14</v>
      </c>
      <c r="C30" s="68">
        <v>560</v>
      </c>
      <c r="D30" s="22"/>
      <c r="E30" s="22">
        <f t="shared" si="7"/>
        <v>0</v>
      </c>
      <c r="F30" s="22"/>
      <c r="G30" s="22">
        <f t="shared" si="7"/>
        <v>0</v>
      </c>
      <c r="H30" s="22"/>
      <c r="I30" s="22">
        <f t="shared" si="8"/>
        <v>0</v>
      </c>
      <c r="J30" s="22"/>
      <c r="K30" s="22">
        <f t="shared" si="9"/>
        <v>0</v>
      </c>
      <c r="L30" s="22"/>
      <c r="M30" s="22">
        <f t="shared" si="10"/>
        <v>0</v>
      </c>
      <c r="N30" s="22">
        <v>1</v>
      </c>
      <c r="O30" s="22">
        <f t="shared" si="11"/>
        <v>560</v>
      </c>
      <c r="P30" s="22"/>
      <c r="Q30" s="9">
        <f t="shared" si="12"/>
        <v>0</v>
      </c>
    </row>
    <row r="31" spans="1:17" s="8" customFormat="1" ht="17.25" thickBot="1">
      <c r="A31" s="68">
        <v>28</v>
      </c>
      <c r="B31" s="24" t="s">
        <v>15</v>
      </c>
      <c r="C31" s="68">
        <v>1280</v>
      </c>
      <c r="D31" s="22"/>
      <c r="E31" s="22">
        <f t="shared" si="7"/>
        <v>0</v>
      </c>
      <c r="F31" s="22"/>
      <c r="G31" s="22">
        <f t="shared" si="7"/>
        <v>0</v>
      </c>
      <c r="H31" s="22"/>
      <c r="I31" s="22">
        <f t="shared" si="8"/>
        <v>0</v>
      </c>
      <c r="J31" s="22"/>
      <c r="K31" s="22">
        <f t="shared" si="9"/>
        <v>0</v>
      </c>
      <c r="L31" s="22">
        <v>1</v>
      </c>
      <c r="M31" s="22">
        <f t="shared" si="10"/>
        <v>1280</v>
      </c>
      <c r="N31" s="22"/>
      <c r="O31" s="22">
        <f t="shared" si="11"/>
        <v>0</v>
      </c>
      <c r="P31" s="22">
        <v>1</v>
      </c>
      <c r="Q31" s="9">
        <f t="shared" si="12"/>
        <v>1280</v>
      </c>
    </row>
    <row r="32" spans="1:17" s="8" customFormat="1" ht="17.25" thickBot="1">
      <c r="A32" s="68">
        <v>29</v>
      </c>
      <c r="B32" s="24" t="s">
        <v>16</v>
      </c>
      <c r="C32" s="68">
        <v>490</v>
      </c>
      <c r="D32" s="22">
        <v>1</v>
      </c>
      <c r="E32" s="22">
        <f t="shared" si="7"/>
        <v>490</v>
      </c>
      <c r="F32" s="22">
        <v>1</v>
      </c>
      <c r="G32" s="22">
        <f t="shared" si="7"/>
        <v>490</v>
      </c>
      <c r="H32" s="22">
        <v>1</v>
      </c>
      <c r="I32" s="22">
        <f t="shared" si="8"/>
        <v>490</v>
      </c>
      <c r="J32" s="22">
        <v>1</v>
      </c>
      <c r="K32" s="22">
        <f t="shared" si="9"/>
        <v>490</v>
      </c>
      <c r="L32" s="22">
        <v>1</v>
      </c>
      <c r="M32" s="22">
        <f t="shared" si="10"/>
        <v>490</v>
      </c>
      <c r="N32" s="22">
        <v>1</v>
      </c>
      <c r="O32" s="22">
        <f t="shared" si="11"/>
        <v>490</v>
      </c>
      <c r="P32" s="22">
        <v>1</v>
      </c>
      <c r="Q32" s="9">
        <f t="shared" si="12"/>
        <v>490</v>
      </c>
    </row>
    <row r="33" spans="1:17" s="8" customFormat="1" ht="17.25" thickBot="1">
      <c r="A33" s="68">
        <v>30</v>
      </c>
      <c r="B33" s="24" t="s">
        <v>17</v>
      </c>
      <c r="C33" s="68">
        <v>590</v>
      </c>
      <c r="D33" s="22">
        <v>1</v>
      </c>
      <c r="E33" s="22">
        <f t="shared" si="7"/>
        <v>590</v>
      </c>
      <c r="F33" s="22">
        <v>1</v>
      </c>
      <c r="G33" s="22">
        <f t="shared" si="7"/>
        <v>590</v>
      </c>
      <c r="H33" s="22">
        <v>1</v>
      </c>
      <c r="I33" s="22">
        <f t="shared" si="8"/>
        <v>590</v>
      </c>
      <c r="J33" s="22">
        <v>1</v>
      </c>
      <c r="K33" s="22">
        <f t="shared" si="9"/>
        <v>590</v>
      </c>
      <c r="L33" s="22">
        <v>1</v>
      </c>
      <c r="M33" s="22">
        <f t="shared" si="10"/>
        <v>590</v>
      </c>
      <c r="N33" s="22">
        <v>1</v>
      </c>
      <c r="O33" s="22">
        <f t="shared" si="11"/>
        <v>590</v>
      </c>
      <c r="P33" s="22">
        <v>1</v>
      </c>
      <c r="Q33" s="9">
        <f t="shared" si="12"/>
        <v>590</v>
      </c>
    </row>
    <row r="34" spans="1:17" s="8" customFormat="1" ht="17.25" thickBot="1">
      <c r="A34" s="68">
        <v>31</v>
      </c>
      <c r="B34" s="24" t="s">
        <v>18</v>
      </c>
      <c r="C34" s="68">
        <v>330</v>
      </c>
      <c r="D34" s="22">
        <v>1</v>
      </c>
      <c r="E34" s="22">
        <f t="shared" si="7"/>
        <v>330</v>
      </c>
      <c r="F34" s="22">
        <v>1</v>
      </c>
      <c r="G34" s="22">
        <f t="shared" si="7"/>
        <v>330</v>
      </c>
      <c r="H34" s="22">
        <v>1</v>
      </c>
      <c r="I34" s="22">
        <f t="shared" si="8"/>
        <v>330</v>
      </c>
      <c r="J34" s="22">
        <v>1</v>
      </c>
      <c r="K34" s="22">
        <f t="shared" si="9"/>
        <v>330</v>
      </c>
      <c r="L34" s="22">
        <v>1</v>
      </c>
      <c r="M34" s="22">
        <f t="shared" si="10"/>
        <v>330</v>
      </c>
      <c r="N34" s="22">
        <v>1</v>
      </c>
      <c r="O34" s="22">
        <f t="shared" si="11"/>
        <v>330</v>
      </c>
      <c r="P34" s="22">
        <v>1</v>
      </c>
      <c r="Q34" s="9">
        <f t="shared" si="12"/>
        <v>330</v>
      </c>
    </row>
    <row r="35" spans="1:17" s="8" customFormat="1" ht="17.25" thickBot="1">
      <c r="A35" s="68">
        <v>32</v>
      </c>
      <c r="B35" s="24" t="s">
        <v>19</v>
      </c>
      <c r="C35" s="68">
        <v>5880</v>
      </c>
      <c r="D35" s="22"/>
      <c r="E35" s="22">
        <f t="shared" si="7"/>
        <v>0</v>
      </c>
      <c r="F35" s="22"/>
      <c r="G35" s="22">
        <f t="shared" si="7"/>
        <v>0</v>
      </c>
      <c r="H35" s="22"/>
      <c r="I35" s="22">
        <f t="shared" si="8"/>
        <v>0</v>
      </c>
      <c r="J35" s="22"/>
      <c r="K35" s="22">
        <f t="shared" si="9"/>
        <v>0</v>
      </c>
      <c r="L35" s="22"/>
      <c r="M35" s="22">
        <f t="shared" si="10"/>
        <v>0</v>
      </c>
      <c r="N35" s="22">
        <v>1</v>
      </c>
      <c r="O35" s="22">
        <f t="shared" si="11"/>
        <v>5880</v>
      </c>
      <c r="P35" s="22">
        <v>1</v>
      </c>
      <c r="Q35" s="9">
        <f t="shared" si="12"/>
        <v>5880</v>
      </c>
    </row>
    <row r="36" spans="1:17" s="8" customFormat="1" ht="17.25" thickBot="1">
      <c r="A36" s="68">
        <v>33</v>
      </c>
      <c r="B36" s="165" t="s">
        <v>193</v>
      </c>
      <c r="C36" s="68">
        <v>8650</v>
      </c>
      <c r="D36" s="22"/>
      <c r="E36" s="22">
        <f t="shared" si="7"/>
        <v>0</v>
      </c>
      <c r="F36" s="22"/>
      <c r="G36" s="22">
        <f t="shared" si="7"/>
        <v>0</v>
      </c>
      <c r="H36" s="22"/>
      <c r="I36" s="22">
        <f t="shared" si="8"/>
        <v>0</v>
      </c>
      <c r="J36" s="22"/>
      <c r="K36" s="22">
        <f t="shared" si="9"/>
        <v>0</v>
      </c>
      <c r="L36" s="22"/>
      <c r="M36" s="22">
        <f t="shared" si="10"/>
        <v>0</v>
      </c>
      <c r="N36" s="22"/>
      <c r="O36" s="22">
        <f t="shared" si="11"/>
        <v>0</v>
      </c>
      <c r="P36" s="22"/>
      <c r="Q36" s="9">
        <f t="shared" si="12"/>
        <v>0</v>
      </c>
    </row>
    <row r="37" spans="1:17" s="8" customFormat="1" ht="17.25" thickBot="1">
      <c r="A37" s="68">
        <v>34</v>
      </c>
      <c r="B37" s="24" t="s">
        <v>20</v>
      </c>
      <c r="C37" s="68">
        <v>5020</v>
      </c>
      <c r="D37" s="22"/>
      <c r="E37" s="22">
        <f t="shared" si="7"/>
        <v>0</v>
      </c>
      <c r="F37" s="22"/>
      <c r="G37" s="22">
        <f t="shared" si="7"/>
        <v>0</v>
      </c>
      <c r="H37" s="22"/>
      <c r="I37" s="22">
        <f t="shared" si="8"/>
        <v>0</v>
      </c>
      <c r="J37" s="22"/>
      <c r="K37" s="22">
        <f t="shared" si="9"/>
        <v>0</v>
      </c>
      <c r="L37" s="22"/>
      <c r="M37" s="22">
        <f t="shared" si="10"/>
        <v>0</v>
      </c>
      <c r="N37" s="22"/>
      <c r="O37" s="22">
        <f t="shared" si="11"/>
        <v>0</v>
      </c>
      <c r="P37" s="22"/>
      <c r="Q37" s="9">
        <f t="shared" si="12"/>
        <v>0</v>
      </c>
    </row>
    <row r="38" spans="1:17" s="8" customFormat="1" ht="17.25" thickBot="1">
      <c r="A38" s="68">
        <v>35</v>
      </c>
      <c r="B38" s="165" t="s">
        <v>194</v>
      </c>
      <c r="C38" s="68">
        <v>8650</v>
      </c>
      <c r="D38" s="22"/>
      <c r="E38" s="22">
        <f t="shared" si="7"/>
        <v>0</v>
      </c>
      <c r="F38" s="22"/>
      <c r="G38" s="22">
        <f t="shared" si="7"/>
        <v>0</v>
      </c>
      <c r="H38" s="22"/>
      <c r="I38" s="22">
        <f t="shared" si="8"/>
        <v>0</v>
      </c>
      <c r="J38" s="22"/>
      <c r="K38" s="22">
        <f t="shared" si="9"/>
        <v>0</v>
      </c>
      <c r="L38" s="22"/>
      <c r="M38" s="22">
        <f t="shared" si="10"/>
        <v>0</v>
      </c>
      <c r="N38" s="22"/>
      <c r="O38" s="22">
        <f t="shared" si="11"/>
        <v>0</v>
      </c>
      <c r="P38" s="22"/>
      <c r="Q38" s="9">
        <f t="shared" si="12"/>
        <v>0</v>
      </c>
    </row>
    <row r="39" spans="1:17" s="8" customFormat="1" ht="17.25" thickBot="1">
      <c r="A39" s="68">
        <v>36</v>
      </c>
      <c r="B39" s="24" t="s">
        <v>21</v>
      </c>
      <c r="C39" s="68">
        <v>5020</v>
      </c>
      <c r="D39" s="22"/>
      <c r="E39" s="22">
        <f t="shared" si="7"/>
        <v>0</v>
      </c>
      <c r="F39" s="22"/>
      <c r="G39" s="22">
        <f t="shared" si="7"/>
        <v>0</v>
      </c>
      <c r="H39" s="22"/>
      <c r="I39" s="22">
        <f t="shared" si="8"/>
        <v>0</v>
      </c>
      <c r="J39" s="22"/>
      <c r="K39" s="22">
        <f t="shared" si="9"/>
        <v>0</v>
      </c>
      <c r="L39" s="22"/>
      <c r="M39" s="22">
        <f t="shared" si="10"/>
        <v>0</v>
      </c>
      <c r="N39" s="22">
        <v>1</v>
      </c>
      <c r="O39" s="22">
        <f t="shared" si="11"/>
        <v>5020</v>
      </c>
      <c r="P39" s="22">
        <v>1</v>
      </c>
      <c r="Q39" s="9">
        <f t="shared" si="12"/>
        <v>5020</v>
      </c>
    </row>
    <row r="40" spans="1:17" s="8" customFormat="1" ht="17.25" thickBot="1">
      <c r="A40" s="68">
        <v>37</v>
      </c>
      <c r="B40" s="24" t="s">
        <v>22</v>
      </c>
      <c r="C40" s="68">
        <v>9130</v>
      </c>
      <c r="D40" s="22"/>
      <c r="E40" s="22">
        <f t="shared" si="7"/>
        <v>0</v>
      </c>
      <c r="F40" s="22"/>
      <c r="G40" s="22">
        <f t="shared" si="7"/>
        <v>0</v>
      </c>
      <c r="H40" s="22"/>
      <c r="I40" s="22">
        <f t="shared" si="8"/>
        <v>0</v>
      </c>
      <c r="J40" s="22"/>
      <c r="K40" s="22">
        <f t="shared" si="9"/>
        <v>0</v>
      </c>
      <c r="L40" s="22"/>
      <c r="M40" s="22">
        <f t="shared" si="10"/>
        <v>0</v>
      </c>
      <c r="N40" s="22">
        <v>1</v>
      </c>
      <c r="O40" s="22">
        <f t="shared" si="11"/>
        <v>9130</v>
      </c>
      <c r="P40" s="22">
        <v>1</v>
      </c>
      <c r="Q40" s="9">
        <f t="shared" si="12"/>
        <v>9130</v>
      </c>
    </row>
    <row r="41" spans="1:17" s="8" customFormat="1" ht="17.25" thickBot="1">
      <c r="A41" s="68">
        <v>38</v>
      </c>
      <c r="B41" s="24" t="s">
        <v>23</v>
      </c>
      <c r="C41" s="68">
        <v>7560</v>
      </c>
      <c r="D41" s="22"/>
      <c r="E41" s="22">
        <f t="shared" si="7"/>
        <v>0</v>
      </c>
      <c r="F41" s="22"/>
      <c r="G41" s="22">
        <f t="shared" si="7"/>
        <v>0</v>
      </c>
      <c r="H41" s="22"/>
      <c r="I41" s="22">
        <f t="shared" si="8"/>
        <v>0</v>
      </c>
      <c r="J41" s="22"/>
      <c r="K41" s="22">
        <f t="shared" si="9"/>
        <v>0</v>
      </c>
      <c r="L41" s="22"/>
      <c r="M41" s="22">
        <f t="shared" si="10"/>
        <v>0</v>
      </c>
      <c r="N41" s="22">
        <v>1</v>
      </c>
      <c r="O41" s="22">
        <f t="shared" si="11"/>
        <v>7560</v>
      </c>
      <c r="P41" s="22">
        <v>1</v>
      </c>
      <c r="Q41" s="9">
        <f t="shared" si="12"/>
        <v>7560</v>
      </c>
    </row>
    <row r="42" spans="1:17" s="8" customFormat="1" ht="17.25" thickBot="1">
      <c r="A42" s="68">
        <v>39</v>
      </c>
      <c r="B42" s="165" t="s">
        <v>195</v>
      </c>
      <c r="C42" s="68">
        <v>11100</v>
      </c>
      <c r="D42" s="22"/>
      <c r="E42" s="22">
        <f t="shared" si="7"/>
        <v>0</v>
      </c>
      <c r="F42" s="22"/>
      <c r="G42" s="22">
        <f t="shared" si="7"/>
        <v>0</v>
      </c>
      <c r="H42" s="22"/>
      <c r="I42" s="22">
        <f t="shared" si="8"/>
        <v>0</v>
      </c>
      <c r="J42" s="22"/>
      <c r="K42" s="22">
        <f t="shared" si="9"/>
        <v>0</v>
      </c>
      <c r="L42" s="22"/>
      <c r="M42" s="22">
        <f t="shared" si="10"/>
        <v>0</v>
      </c>
      <c r="N42" s="22"/>
      <c r="O42" s="22">
        <f t="shared" si="11"/>
        <v>0</v>
      </c>
      <c r="P42" s="22"/>
      <c r="Q42" s="9">
        <f t="shared" si="12"/>
        <v>0</v>
      </c>
    </row>
    <row r="43" spans="1:17" s="8" customFormat="1" ht="17.25" thickBot="1">
      <c r="A43" s="68">
        <v>40</v>
      </c>
      <c r="B43" s="24" t="s">
        <v>24</v>
      </c>
      <c r="C43" s="68">
        <v>3980</v>
      </c>
      <c r="D43" s="22"/>
      <c r="E43" s="22">
        <f t="shared" si="7"/>
        <v>0</v>
      </c>
      <c r="F43" s="22"/>
      <c r="G43" s="22">
        <f t="shared" si="7"/>
        <v>0</v>
      </c>
      <c r="H43" s="22"/>
      <c r="I43" s="22">
        <f t="shared" si="8"/>
        <v>0</v>
      </c>
      <c r="J43" s="22"/>
      <c r="K43" s="22">
        <f t="shared" si="9"/>
        <v>0</v>
      </c>
      <c r="L43" s="22"/>
      <c r="M43" s="22">
        <f t="shared" si="10"/>
        <v>0</v>
      </c>
      <c r="N43" s="22"/>
      <c r="O43" s="22">
        <f t="shared" si="11"/>
        <v>0</v>
      </c>
      <c r="P43" s="22"/>
      <c r="Q43" s="9">
        <f t="shared" si="12"/>
        <v>0</v>
      </c>
    </row>
    <row r="44" spans="1:17" s="8" customFormat="1" ht="17.25" thickBot="1">
      <c r="A44" s="68">
        <v>41</v>
      </c>
      <c r="B44" s="24" t="s">
        <v>25</v>
      </c>
      <c r="C44" s="68">
        <v>500</v>
      </c>
      <c r="D44" s="22"/>
      <c r="E44" s="22">
        <f t="shared" si="7"/>
        <v>0</v>
      </c>
      <c r="F44" s="22"/>
      <c r="G44" s="22">
        <f t="shared" si="7"/>
        <v>0</v>
      </c>
      <c r="H44" s="22"/>
      <c r="I44" s="22">
        <f t="shared" si="8"/>
        <v>0</v>
      </c>
      <c r="J44" s="22"/>
      <c r="K44" s="22">
        <f t="shared" si="9"/>
        <v>0</v>
      </c>
      <c r="L44" s="22"/>
      <c r="M44" s="22">
        <f t="shared" si="10"/>
        <v>0</v>
      </c>
      <c r="N44" s="22"/>
      <c r="O44" s="22">
        <f t="shared" si="11"/>
        <v>0</v>
      </c>
      <c r="P44" s="22"/>
      <c r="Q44" s="9">
        <f t="shared" si="12"/>
        <v>0</v>
      </c>
    </row>
    <row r="45" spans="1:17" s="8" customFormat="1" ht="17.25" thickBot="1">
      <c r="A45" s="68">
        <v>42</v>
      </c>
      <c r="B45" s="24" t="s">
        <v>26</v>
      </c>
      <c r="C45" s="68">
        <v>300</v>
      </c>
      <c r="D45" s="22"/>
      <c r="E45" s="22">
        <f t="shared" si="7"/>
        <v>0</v>
      </c>
      <c r="F45" s="22"/>
      <c r="G45" s="22">
        <f t="shared" si="7"/>
        <v>0</v>
      </c>
      <c r="H45" s="22"/>
      <c r="I45" s="22">
        <f t="shared" si="8"/>
        <v>0</v>
      </c>
      <c r="J45" s="22"/>
      <c r="K45" s="22">
        <f t="shared" si="9"/>
        <v>0</v>
      </c>
      <c r="L45" s="22"/>
      <c r="M45" s="22">
        <f t="shared" si="10"/>
        <v>0</v>
      </c>
      <c r="N45" s="22"/>
      <c r="O45" s="22">
        <f t="shared" si="11"/>
        <v>0</v>
      </c>
      <c r="P45" s="22"/>
      <c r="Q45" s="9">
        <f t="shared" si="12"/>
        <v>0</v>
      </c>
    </row>
    <row r="46" spans="1:17" s="8" customFormat="1" ht="17.25" thickBot="1">
      <c r="A46" s="68">
        <v>43</v>
      </c>
      <c r="B46" s="24" t="s">
        <v>27</v>
      </c>
      <c r="C46" s="68">
        <v>700</v>
      </c>
      <c r="D46" s="22">
        <v>1</v>
      </c>
      <c r="E46" s="22">
        <f t="shared" si="7"/>
        <v>700</v>
      </c>
      <c r="F46" s="22">
        <v>1</v>
      </c>
      <c r="G46" s="22">
        <f t="shared" si="7"/>
        <v>700</v>
      </c>
      <c r="H46" s="22">
        <v>1</v>
      </c>
      <c r="I46" s="22">
        <f aca="true" t="shared" si="13" ref="I46:K49">$C46*H46</f>
        <v>700</v>
      </c>
      <c r="J46" s="22">
        <v>1</v>
      </c>
      <c r="K46" s="22">
        <f t="shared" si="13"/>
        <v>700</v>
      </c>
      <c r="L46" s="22">
        <v>1</v>
      </c>
      <c r="M46" s="22">
        <f aca="true" t="shared" si="14" ref="M46:O49">$C46*L46</f>
        <v>700</v>
      </c>
      <c r="N46" s="22">
        <v>1</v>
      </c>
      <c r="O46" s="22">
        <f t="shared" si="14"/>
        <v>700</v>
      </c>
      <c r="P46" s="22">
        <v>1</v>
      </c>
      <c r="Q46" s="9">
        <f t="shared" si="12"/>
        <v>700</v>
      </c>
    </row>
    <row r="47" spans="1:17" s="8" customFormat="1" ht="17.25" thickBot="1">
      <c r="A47" s="68">
        <v>44</v>
      </c>
      <c r="B47" s="165" t="s">
        <v>196</v>
      </c>
      <c r="C47" s="68">
        <v>8240</v>
      </c>
      <c r="D47" s="22"/>
      <c r="E47" s="22">
        <f>$C47*D47</f>
        <v>0</v>
      </c>
      <c r="F47" s="22"/>
      <c r="G47" s="22">
        <f>$C47*F47</f>
        <v>0</v>
      </c>
      <c r="H47" s="22"/>
      <c r="I47" s="22">
        <f>$C47*H47</f>
        <v>0</v>
      </c>
      <c r="J47" s="22"/>
      <c r="K47" s="22">
        <f>$C47*J47</f>
        <v>0</v>
      </c>
      <c r="L47" s="22"/>
      <c r="M47" s="22">
        <f>$C47*L47</f>
        <v>0</v>
      </c>
      <c r="N47" s="22"/>
      <c r="O47" s="22">
        <f>$C47*N47</f>
        <v>0</v>
      </c>
      <c r="P47" s="22"/>
      <c r="Q47" s="9">
        <f t="shared" si="12"/>
        <v>0</v>
      </c>
    </row>
    <row r="48" spans="1:17" s="8" customFormat="1" ht="17.25" thickBot="1">
      <c r="A48" s="68">
        <v>45</v>
      </c>
      <c r="B48" s="165" t="s">
        <v>197</v>
      </c>
      <c r="C48" s="68">
        <v>9130</v>
      </c>
      <c r="D48" s="22"/>
      <c r="E48" s="22">
        <f>$C48*D48</f>
        <v>0</v>
      </c>
      <c r="F48" s="22"/>
      <c r="G48" s="22">
        <f>$C48*F48</f>
        <v>0</v>
      </c>
      <c r="H48" s="22"/>
      <c r="I48" s="22">
        <f t="shared" si="13"/>
        <v>0</v>
      </c>
      <c r="J48" s="22"/>
      <c r="K48" s="22">
        <f t="shared" si="13"/>
        <v>0</v>
      </c>
      <c r="L48" s="22"/>
      <c r="M48" s="22">
        <f t="shared" si="14"/>
        <v>0</v>
      </c>
      <c r="N48" s="22"/>
      <c r="O48" s="22">
        <f t="shared" si="14"/>
        <v>0</v>
      </c>
      <c r="P48" s="22"/>
      <c r="Q48" s="9">
        <f t="shared" si="12"/>
        <v>0</v>
      </c>
    </row>
    <row r="49" spans="1:17" s="8" customFormat="1" ht="17.25" thickBot="1">
      <c r="A49" s="68">
        <v>46</v>
      </c>
      <c r="B49" s="24" t="s">
        <v>152</v>
      </c>
      <c r="C49" s="68">
        <v>10450</v>
      </c>
      <c r="D49" s="22"/>
      <c r="E49" s="22">
        <f>$C49*D49</f>
        <v>0</v>
      </c>
      <c r="F49" s="22"/>
      <c r="G49" s="22">
        <f>$C49*F49</f>
        <v>0</v>
      </c>
      <c r="H49" s="22"/>
      <c r="I49" s="22">
        <f t="shared" si="13"/>
        <v>0</v>
      </c>
      <c r="J49" s="22"/>
      <c r="K49" s="22">
        <f t="shared" si="13"/>
        <v>0</v>
      </c>
      <c r="L49" s="22"/>
      <c r="M49" s="22">
        <f t="shared" si="14"/>
        <v>0</v>
      </c>
      <c r="N49" s="22"/>
      <c r="O49" s="22">
        <f t="shared" si="14"/>
        <v>0</v>
      </c>
      <c r="P49" s="22"/>
      <c r="Q49" s="9">
        <f t="shared" si="12"/>
        <v>0</v>
      </c>
    </row>
    <row r="50" spans="1:17" s="8" customFormat="1" ht="17.25" thickBot="1">
      <c r="A50" s="68">
        <v>47</v>
      </c>
      <c r="B50" s="24" t="s">
        <v>106</v>
      </c>
      <c r="C50" s="68">
        <v>750</v>
      </c>
      <c r="D50" s="22"/>
      <c r="E50" s="22">
        <f t="shared" si="7"/>
        <v>0</v>
      </c>
      <c r="F50" s="22"/>
      <c r="G50" s="22">
        <f t="shared" si="7"/>
        <v>0</v>
      </c>
      <c r="H50" s="22"/>
      <c r="I50" s="22">
        <f>$C50*H50</f>
        <v>0</v>
      </c>
      <c r="J50" s="22"/>
      <c r="K50" s="22">
        <f>$C50*J50</f>
        <v>0</v>
      </c>
      <c r="L50" s="22"/>
      <c r="M50" s="22">
        <f>$C50*L50</f>
        <v>0</v>
      </c>
      <c r="N50" s="22"/>
      <c r="O50" s="22">
        <f>$C50*N50</f>
        <v>0</v>
      </c>
      <c r="P50" s="22"/>
      <c r="Q50" s="9">
        <f t="shared" si="12"/>
        <v>0</v>
      </c>
    </row>
    <row r="51" spans="1:16" s="4" customFormat="1" ht="14.25" customHeight="1" hidden="1">
      <c r="A51" s="42"/>
      <c r="D51" s="4">
        <f>SUM(E4:E50)</f>
        <v>43150</v>
      </c>
      <c r="F51" s="4">
        <f>SUM(G4:G50)</f>
        <v>24310</v>
      </c>
      <c r="H51" s="4">
        <f>SUM(I4:I50)</f>
        <v>27070</v>
      </c>
      <c r="J51" s="4">
        <f>SUM(K4:K50)</f>
        <v>32730</v>
      </c>
      <c r="L51" s="4">
        <f>SUM(M4:M50)</f>
        <v>38870</v>
      </c>
      <c r="N51" s="4">
        <f>SUM(O4:O50)</f>
        <v>96320</v>
      </c>
      <c r="P51" s="4">
        <f>SUM(Q4:Q50)</f>
        <v>91380</v>
      </c>
    </row>
    <row r="52" spans="1:16" ht="24" customHeight="1">
      <c r="A52" s="132" t="s">
        <v>84</v>
      </c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</row>
    <row r="53" spans="1:16" ht="18.75" customHeight="1">
      <c r="A53" s="142" t="s">
        <v>85</v>
      </c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</row>
    <row r="54" spans="1:16" ht="18.75" customHeight="1">
      <c r="A54" s="86"/>
      <c r="B54" s="87" t="s">
        <v>181</v>
      </c>
      <c r="C54" s="88"/>
      <c r="D54" s="137" t="s">
        <v>161</v>
      </c>
      <c r="E54" s="137"/>
      <c r="F54" s="137"/>
      <c r="G54" s="137"/>
      <c r="H54" s="137"/>
      <c r="I54" s="137"/>
      <c r="J54" s="137"/>
      <c r="K54" s="88"/>
      <c r="L54" s="88"/>
      <c r="M54" s="88"/>
      <c r="N54" s="88"/>
      <c r="O54" s="88"/>
      <c r="P54" s="88"/>
    </row>
    <row r="56" ht="16.5">
      <c r="A56" s="6"/>
    </row>
  </sheetData>
  <sheetProtection formatCells="0" formatColumns="0" formatRows="0"/>
  <mergeCells count="21">
    <mergeCell ref="L1:P1"/>
    <mergeCell ref="A2:A3"/>
    <mergeCell ref="B2:B3"/>
    <mergeCell ref="C2:C3"/>
    <mergeCell ref="D2:D3"/>
    <mergeCell ref="A1:C1"/>
    <mergeCell ref="D1:J1"/>
    <mergeCell ref="F2:F3"/>
    <mergeCell ref="Q2:Q3"/>
    <mergeCell ref="I2:I3"/>
    <mergeCell ref="K2:K3"/>
    <mergeCell ref="J2:J3"/>
    <mergeCell ref="L2:L3"/>
    <mergeCell ref="D54:J54"/>
    <mergeCell ref="A53:P53"/>
    <mergeCell ref="A52:P52"/>
    <mergeCell ref="M2:M3"/>
    <mergeCell ref="E2:E3"/>
    <mergeCell ref="H2:H3"/>
    <mergeCell ref="N2:P2"/>
    <mergeCell ref="G2:G3"/>
  </mergeCells>
  <hyperlinks>
    <hyperlink ref="D1:J1" location="КАТАЛОГ!A1" tooltip="Вернуться на вкладку КАТАЛОГ" display="Вернуться в КАТАЛОГ"/>
    <hyperlink ref="D54:J54" location="КАТАЛОГ!A1" display="&lt;-- Назад в КАТАЛОГ"/>
    <hyperlink ref="D2:D3" location="Ректоскопы!B7" tooltip="Вернуться на вкладку РЕКТОСКОПЫ" display="Ректоскопы!B7"/>
    <hyperlink ref="F2:F3" location="Ректоскопы!B8" tooltip="Вернуться на вкладку РЕКТОСКОПЫ" display="Ректоскопы!B8"/>
    <hyperlink ref="H2:H3" location="Ректоскопы!B9" tooltip="Вернуться на вкладку РЕКТОСКОПЫ" display="Ректоскопы!B9"/>
    <hyperlink ref="J2:J3" location="Ректоскопы!B10" tooltip="Вернуться на вкладку РЕКТОСКОПЫ" display="Ректоскопы!B10"/>
    <hyperlink ref="L2:L3" location="Ректоскопы!B11" tooltip="Вернуться на вкладку РЕКТОСКОПЫ" display="Ректоскопы!B11"/>
    <hyperlink ref="N3" location="Ректоскопы!B14" tooltip="Вернуться на вкладку РЕКТОСКОПЫ" display="тр"/>
    <hyperlink ref="P3" location="Ректоскопы!B15" tooltip="Вернуться на вкладку РЕКТОСКОПЫ" display="см"/>
    <hyperlink ref="N2:P2" location="Ректоскопы!B14" tooltip="Вернуться на вкладку РЕКТОСКОПЫ" display="Набор операц."/>
    <hyperlink ref="B54" location="Ректоскопы!B3" tooltip="Вернуться на вкладку РЕКТОСКОПЫ" display="Вернуться на вкладку РЕКТОСКОПЫ"/>
  </hyperlinks>
  <printOptions horizontalCentered="1"/>
  <pageMargins left="0.7086614173228347" right="0" top="0" bottom="0" header="0" footer="0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28"/>
  <sheetViews>
    <sheetView view="pageBreakPreview" zoomScaleSheetLayoutView="100" zoomScalePageLayoutView="0" workbookViewId="0" topLeftCell="A1">
      <selection activeCell="A3" sqref="A3:B3"/>
    </sheetView>
  </sheetViews>
  <sheetFormatPr defaultColWidth="8.8515625" defaultRowHeight="15"/>
  <cols>
    <col min="1" max="1" width="4.28125" style="2" customWidth="1"/>
    <col min="2" max="2" width="33.00390625" style="1" customWidth="1"/>
    <col min="3" max="3" width="41.00390625" style="1" customWidth="1"/>
    <col min="4" max="4" width="15.8515625" style="1" customWidth="1"/>
    <col min="5" max="5" width="12.28125" style="1" customWidth="1"/>
    <col min="6" max="16384" width="8.8515625" style="1" customWidth="1"/>
  </cols>
  <sheetData>
    <row r="1" spans="1:10" ht="21" customHeight="1">
      <c r="A1" s="129" t="s">
        <v>44</v>
      </c>
      <c r="B1" s="129"/>
      <c r="C1" s="129"/>
      <c r="D1" s="129"/>
      <c r="E1" s="37"/>
      <c r="F1" s="37"/>
      <c r="G1" s="37"/>
      <c r="H1" s="37"/>
      <c r="I1" s="37"/>
      <c r="J1" s="37"/>
    </row>
    <row r="2" spans="1:4" ht="30" customHeight="1">
      <c r="A2" s="10"/>
      <c r="D2" s="81" t="s">
        <v>161</v>
      </c>
    </row>
    <row r="3" spans="1:10" ht="15.75">
      <c r="A3" s="128">
        <f>'Комплектность рект.'!L1</f>
        <v>41214</v>
      </c>
      <c r="B3" s="128"/>
      <c r="C3" s="131" t="s">
        <v>81</v>
      </c>
      <c r="D3" s="131"/>
      <c r="E3" s="32"/>
      <c r="F3" s="32"/>
      <c r="G3" s="32"/>
      <c r="H3" s="32"/>
      <c r="I3" s="32"/>
      <c r="J3" s="32"/>
    </row>
    <row r="4" spans="1:4" ht="21" customHeight="1">
      <c r="A4" s="148" t="s">
        <v>86</v>
      </c>
      <c r="B4" s="148"/>
      <c r="C4" s="148"/>
      <c r="D4" s="148"/>
    </row>
    <row r="5" spans="1:4" ht="21.75" customHeight="1">
      <c r="A5" s="14" t="s">
        <v>0</v>
      </c>
      <c r="B5" s="14" t="s">
        <v>87</v>
      </c>
      <c r="C5" s="14" t="s">
        <v>88</v>
      </c>
      <c r="D5" s="14" t="s">
        <v>30</v>
      </c>
    </row>
    <row r="6" spans="1:4" ht="78.75">
      <c r="A6" s="46">
        <v>1</v>
      </c>
      <c r="B6" s="39" t="s">
        <v>98</v>
      </c>
      <c r="C6" s="40" t="s">
        <v>99</v>
      </c>
      <c r="D6" s="41">
        <v>360</v>
      </c>
    </row>
    <row r="7" spans="1:4" ht="78.75">
      <c r="A7" s="46">
        <v>2</v>
      </c>
      <c r="B7" s="39" t="s">
        <v>113</v>
      </c>
      <c r="C7" s="40" t="s">
        <v>100</v>
      </c>
      <c r="D7" s="41">
        <v>430</v>
      </c>
    </row>
    <row r="8" spans="1:4" ht="15.75">
      <c r="A8" s="51">
        <v>3</v>
      </c>
      <c r="B8" s="40" t="s">
        <v>89</v>
      </c>
      <c r="C8" s="40" t="s">
        <v>90</v>
      </c>
      <c r="D8" s="41">
        <v>4290</v>
      </c>
    </row>
    <row r="9" spans="1:5" ht="3" customHeight="1">
      <c r="A9" s="58"/>
      <c r="B9" s="59"/>
      <c r="C9" s="60"/>
      <c r="D9" s="60"/>
      <c r="E9" s="57"/>
    </row>
    <row r="10" spans="1:4" ht="63">
      <c r="A10" s="51">
        <v>4</v>
      </c>
      <c r="B10" s="40" t="s">
        <v>101</v>
      </c>
      <c r="C10" s="40" t="s">
        <v>102</v>
      </c>
      <c r="D10" s="41">
        <v>55</v>
      </c>
    </row>
    <row r="11" spans="1:4" ht="47.25">
      <c r="A11" s="46">
        <v>5</v>
      </c>
      <c r="B11" s="40" t="s">
        <v>103</v>
      </c>
      <c r="C11" s="40" t="s">
        <v>102</v>
      </c>
      <c r="D11" s="41">
        <v>150</v>
      </c>
    </row>
    <row r="12" spans="1:4" ht="15.75">
      <c r="A12" s="51">
        <v>6</v>
      </c>
      <c r="B12" s="40" t="s">
        <v>91</v>
      </c>
      <c r="C12" s="40" t="s">
        <v>90</v>
      </c>
      <c r="D12" s="41">
        <v>4290</v>
      </c>
    </row>
    <row r="13" spans="1:5" ht="3" customHeight="1">
      <c r="A13" s="58"/>
      <c r="B13" s="59"/>
      <c r="C13" s="60"/>
      <c r="D13" s="60"/>
      <c r="E13" s="57"/>
    </row>
    <row r="14" spans="1:4" ht="47.25">
      <c r="A14" s="51">
        <v>7</v>
      </c>
      <c r="B14" s="40" t="s">
        <v>153</v>
      </c>
      <c r="C14" s="40" t="s">
        <v>104</v>
      </c>
      <c r="D14" s="41">
        <v>134</v>
      </c>
    </row>
    <row r="15" spans="1:4" ht="31.5">
      <c r="A15" s="51">
        <v>8</v>
      </c>
      <c r="B15" s="40" t="s">
        <v>92</v>
      </c>
      <c r="C15" s="40" t="s">
        <v>105</v>
      </c>
      <c r="D15" s="114">
        <v>7610</v>
      </c>
    </row>
    <row r="16" spans="1:5" ht="3" customHeight="1">
      <c r="A16" s="58"/>
      <c r="B16" s="59"/>
      <c r="C16" s="60"/>
      <c r="D16" s="73"/>
      <c r="E16" s="57"/>
    </row>
    <row r="17" spans="1:4" ht="15.75">
      <c r="A17" s="145">
        <v>9</v>
      </c>
      <c r="B17" s="146" t="s">
        <v>93</v>
      </c>
      <c r="C17" s="44" t="s">
        <v>94</v>
      </c>
      <c r="D17" s="74">
        <f>'Комплектность рект.'!C47</f>
        <v>8240</v>
      </c>
    </row>
    <row r="18" spans="1:4" ht="15.75">
      <c r="A18" s="145"/>
      <c r="B18" s="147"/>
      <c r="C18" s="52" t="s">
        <v>95</v>
      </c>
      <c r="D18" s="75">
        <f>'Комплектность рект.'!C48</f>
        <v>9130</v>
      </c>
    </row>
    <row r="19" spans="1:4" ht="31.5">
      <c r="A19" s="46">
        <v>10</v>
      </c>
      <c r="B19" s="40" t="s">
        <v>107</v>
      </c>
      <c r="C19" s="40" t="s">
        <v>96</v>
      </c>
      <c r="D19" s="72">
        <f>'Комплектность рект.'!C49</f>
        <v>10450</v>
      </c>
    </row>
    <row r="20" ht="7.5" customHeight="1">
      <c r="A20" s="43"/>
    </row>
    <row r="21" spans="1:4" ht="16.5" customHeight="1">
      <c r="A21" s="148" t="s">
        <v>97</v>
      </c>
      <c r="B21" s="148"/>
      <c r="C21" s="148"/>
      <c r="D21" s="148"/>
    </row>
    <row r="22" spans="1:4" ht="21.75" customHeight="1">
      <c r="A22" s="14" t="s">
        <v>0</v>
      </c>
      <c r="B22" s="14" t="s">
        <v>1</v>
      </c>
      <c r="C22" s="14" t="s">
        <v>88</v>
      </c>
      <c r="D22" s="14" t="s">
        <v>30</v>
      </c>
    </row>
    <row r="23" spans="1:4" ht="47.25">
      <c r="A23" s="46">
        <v>1</v>
      </c>
      <c r="B23" s="40" t="s">
        <v>108</v>
      </c>
      <c r="C23" s="40" t="s">
        <v>110</v>
      </c>
      <c r="D23" s="72">
        <f>'Комплектность рект.'!C20</f>
        <v>6950</v>
      </c>
    </row>
    <row r="24" spans="1:4" ht="47.25">
      <c r="A24" s="46">
        <v>2</v>
      </c>
      <c r="B24" s="40" t="s">
        <v>109</v>
      </c>
      <c r="C24" s="40" t="s">
        <v>111</v>
      </c>
      <c r="D24" s="72">
        <f>'Комплектность рект.'!C21</f>
        <v>8920</v>
      </c>
    </row>
    <row r="25" spans="1:4" ht="63">
      <c r="A25" s="46">
        <v>3</v>
      </c>
      <c r="B25" s="40" t="s">
        <v>148</v>
      </c>
      <c r="C25" s="40" t="s">
        <v>112</v>
      </c>
      <c r="D25" s="72">
        <f>'Комплектность рект.'!C22</f>
        <v>8360</v>
      </c>
    </row>
    <row r="26" spans="1:4" ht="27" customHeight="1">
      <c r="A26" s="149" t="s">
        <v>114</v>
      </c>
      <c r="B26" s="149"/>
      <c r="C26" s="149"/>
      <c r="D26" s="149"/>
    </row>
    <row r="27" spans="1:4" ht="15.75">
      <c r="A27" s="144" t="s">
        <v>115</v>
      </c>
      <c r="B27" s="144"/>
      <c r="C27" s="144"/>
      <c r="D27" s="144"/>
    </row>
    <row r="28" spans="3:7" ht="21" customHeight="1">
      <c r="C28" s="143" t="s">
        <v>162</v>
      </c>
      <c r="D28" s="143"/>
      <c r="E28" s="82"/>
      <c r="G28" s="10"/>
    </row>
  </sheetData>
  <sheetProtection formatCells="0" formatColumns="0" formatRows="0"/>
  <mergeCells count="10">
    <mergeCell ref="C28:D28"/>
    <mergeCell ref="A27:D27"/>
    <mergeCell ref="A17:A18"/>
    <mergeCell ref="B17:B18"/>
    <mergeCell ref="A1:D1"/>
    <mergeCell ref="A21:D21"/>
    <mergeCell ref="A4:D4"/>
    <mergeCell ref="A26:D26"/>
    <mergeCell ref="A3:B3"/>
    <mergeCell ref="C3:D3"/>
  </mergeCells>
  <hyperlinks>
    <hyperlink ref="D2" location="КАТАЛОГ!A1" display="Вернуться в КАТАЛОГ"/>
    <hyperlink ref="C28" location="КАТАЛОГ!A1" display="Вернуться в КАТАЛОГ"/>
  </hyperlinks>
  <printOptions horizontalCentered="1"/>
  <pageMargins left="0.7086614173228347" right="0.1968503937007874" top="0.1968503937007874" bottom="0.1968503937007874" header="0" footer="0"/>
  <pageSetup horizontalDpi="600" verticalDpi="600" orientation="portrait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J29"/>
  <sheetViews>
    <sheetView view="pageBreakPreview" zoomScaleSheetLayoutView="100" zoomScalePageLayoutView="0" workbookViewId="0" topLeftCell="A1">
      <selection activeCell="A3" sqref="A3:B3"/>
    </sheetView>
  </sheetViews>
  <sheetFormatPr defaultColWidth="9.140625" defaultRowHeight="15"/>
  <cols>
    <col min="1" max="1" width="4.28125" style="0" customWidth="1"/>
    <col min="2" max="2" width="26.7109375" style="0" customWidth="1"/>
    <col min="3" max="3" width="47.7109375" style="0" customWidth="1"/>
    <col min="4" max="4" width="15.57421875" style="0" customWidth="1"/>
  </cols>
  <sheetData>
    <row r="1" spans="1:10" s="1" customFormat="1" ht="21" customHeight="1">
      <c r="A1" s="129" t="s">
        <v>44</v>
      </c>
      <c r="B1" s="129"/>
      <c r="C1" s="129"/>
      <c r="D1" s="129"/>
      <c r="E1" s="37"/>
      <c r="F1" s="37"/>
      <c r="G1" s="37"/>
      <c r="H1" s="37"/>
      <c r="I1" s="37"/>
      <c r="J1" s="37"/>
    </row>
    <row r="2" spans="1:4" s="1" customFormat="1" ht="30" customHeight="1">
      <c r="A2" s="10"/>
      <c r="D2" s="81" t="s">
        <v>161</v>
      </c>
    </row>
    <row r="3" spans="1:10" s="1" customFormat="1" ht="15.75">
      <c r="A3" s="128">
        <f>'Комплектность рект.'!L1</f>
        <v>41214</v>
      </c>
      <c r="B3" s="128"/>
      <c r="C3" s="131" t="s">
        <v>81</v>
      </c>
      <c r="D3" s="131"/>
      <c r="E3" s="32"/>
      <c r="F3" s="32"/>
      <c r="G3" s="32"/>
      <c r="H3" s="32"/>
      <c r="I3" s="32"/>
      <c r="J3" s="32"/>
    </row>
    <row r="4" spans="1:4" s="1" customFormat="1" ht="21" customHeight="1">
      <c r="A4" s="148" t="s">
        <v>117</v>
      </c>
      <c r="B4" s="148"/>
      <c r="C4" s="148"/>
      <c r="D4" s="148"/>
    </row>
    <row r="5" spans="1:4" s="1" customFormat="1" ht="21.75" customHeight="1">
      <c r="A5" s="14" t="s">
        <v>0</v>
      </c>
      <c r="B5" s="14" t="s">
        <v>1</v>
      </c>
      <c r="C5" s="14" t="s">
        <v>88</v>
      </c>
      <c r="D5" s="14" t="s">
        <v>30</v>
      </c>
    </row>
    <row r="6" spans="1:4" s="1" customFormat="1" ht="48" customHeight="1">
      <c r="A6" s="151">
        <v>1</v>
      </c>
      <c r="B6" s="44" t="s">
        <v>119</v>
      </c>
      <c r="C6" s="153" t="s">
        <v>118</v>
      </c>
      <c r="D6" s="48">
        <v>6040</v>
      </c>
    </row>
    <row r="7" spans="1:4" s="1" customFormat="1" ht="31.5">
      <c r="A7" s="152"/>
      <c r="B7" s="47" t="s">
        <v>120</v>
      </c>
      <c r="C7" s="154"/>
      <c r="D7" s="45">
        <v>1720</v>
      </c>
    </row>
    <row r="8" spans="1:4" s="1" customFormat="1" ht="48" customHeight="1">
      <c r="A8" s="151">
        <v>2</v>
      </c>
      <c r="B8" s="44" t="s">
        <v>122</v>
      </c>
      <c r="C8" s="153" t="s">
        <v>124</v>
      </c>
      <c r="D8" s="48">
        <v>6040</v>
      </c>
    </row>
    <row r="9" spans="1:4" s="1" customFormat="1" ht="31.5">
      <c r="A9" s="152"/>
      <c r="B9" s="47" t="s">
        <v>120</v>
      </c>
      <c r="C9" s="154"/>
      <c r="D9" s="45">
        <v>1720</v>
      </c>
    </row>
    <row r="10" spans="1:4" s="1" customFormat="1" ht="48" customHeight="1">
      <c r="A10" s="151">
        <v>3</v>
      </c>
      <c r="B10" s="69" t="s">
        <v>123</v>
      </c>
      <c r="C10" s="153" t="s">
        <v>154</v>
      </c>
      <c r="D10" s="48">
        <v>9170</v>
      </c>
    </row>
    <row r="11" spans="1:4" s="1" customFormat="1" ht="31.5">
      <c r="A11" s="152"/>
      <c r="B11" s="47" t="s">
        <v>120</v>
      </c>
      <c r="C11" s="154"/>
      <c r="D11" s="45">
        <v>6200</v>
      </c>
    </row>
    <row r="12" spans="1:4" s="1" customFormat="1" ht="21" customHeight="1">
      <c r="A12" s="148" t="s">
        <v>121</v>
      </c>
      <c r="B12" s="148"/>
      <c r="C12" s="148"/>
      <c r="D12" s="148"/>
    </row>
    <row r="13" spans="1:4" s="1" customFormat="1" ht="21.75" customHeight="1">
      <c r="A13" s="14" t="s">
        <v>0</v>
      </c>
      <c r="B13" s="14" t="s">
        <v>1</v>
      </c>
      <c r="C13" s="14" t="s">
        <v>88</v>
      </c>
      <c r="D13" s="14" t="s">
        <v>30</v>
      </c>
    </row>
    <row r="14" spans="1:4" ht="31.5">
      <c r="A14" s="46">
        <v>1</v>
      </c>
      <c r="B14" s="40" t="s">
        <v>139</v>
      </c>
      <c r="C14" s="40" t="s">
        <v>125</v>
      </c>
      <c r="D14" s="41">
        <v>8250</v>
      </c>
    </row>
    <row r="15" spans="1:4" ht="47.25">
      <c r="A15" s="51">
        <v>2</v>
      </c>
      <c r="B15" s="40" t="s">
        <v>127</v>
      </c>
      <c r="C15" s="40" t="s">
        <v>126</v>
      </c>
      <c r="D15" s="41">
        <v>2950</v>
      </c>
    </row>
    <row r="16" spans="1:4" s="65" customFormat="1" ht="3" customHeight="1">
      <c r="A16" s="62"/>
      <c r="B16" s="63"/>
      <c r="C16" s="63"/>
      <c r="D16" s="64"/>
    </row>
    <row r="17" spans="1:4" s="1" customFormat="1" ht="47.25">
      <c r="A17" s="145">
        <v>3</v>
      </c>
      <c r="B17" s="155" t="s">
        <v>136</v>
      </c>
      <c r="C17" s="66" t="s">
        <v>185</v>
      </c>
      <c r="D17" s="48">
        <v>18010</v>
      </c>
    </row>
    <row r="18" spans="1:4" s="1" customFormat="1" ht="15.75">
      <c r="A18" s="145"/>
      <c r="B18" s="155"/>
      <c r="C18" s="67" t="s">
        <v>186</v>
      </c>
      <c r="D18" s="45">
        <v>20800</v>
      </c>
    </row>
    <row r="19" spans="1:4" ht="31.5">
      <c r="A19" s="46">
        <v>4</v>
      </c>
      <c r="B19" s="40" t="s">
        <v>137</v>
      </c>
      <c r="C19" s="40" t="s">
        <v>138</v>
      </c>
      <c r="D19" s="45">
        <v>1215</v>
      </c>
    </row>
    <row r="20" spans="1:4" ht="31.5">
      <c r="A20" s="51">
        <v>5</v>
      </c>
      <c r="B20" s="40" t="s">
        <v>129</v>
      </c>
      <c r="C20" s="40" t="s">
        <v>128</v>
      </c>
      <c r="D20" s="41">
        <v>19900</v>
      </c>
    </row>
    <row r="21" spans="1:4" s="65" customFormat="1" ht="3" customHeight="1">
      <c r="A21" s="62"/>
      <c r="B21" s="63"/>
      <c r="C21" s="63"/>
      <c r="D21" s="64"/>
    </row>
    <row r="22" spans="1:4" ht="31.5">
      <c r="A22" s="113">
        <v>6</v>
      </c>
      <c r="B22" s="112" t="s">
        <v>134</v>
      </c>
      <c r="C22" s="40" t="s">
        <v>135</v>
      </c>
      <c r="D22" s="41">
        <v>3900</v>
      </c>
    </row>
    <row r="23" spans="1:4" s="1" customFormat="1" ht="21" customHeight="1">
      <c r="A23" s="148" t="s">
        <v>130</v>
      </c>
      <c r="B23" s="148"/>
      <c r="C23" s="148"/>
      <c r="D23" s="148"/>
    </row>
    <row r="24" spans="1:4" s="1" customFormat="1" ht="21.75" customHeight="1">
      <c r="A24" s="14" t="s">
        <v>0</v>
      </c>
      <c r="B24" s="14" t="s">
        <v>1</v>
      </c>
      <c r="C24" s="14" t="s">
        <v>88</v>
      </c>
      <c r="D24" s="14" t="s">
        <v>30</v>
      </c>
    </row>
    <row r="25" spans="1:4" ht="31.5">
      <c r="A25" s="46">
        <v>1</v>
      </c>
      <c r="B25" s="40" t="s">
        <v>131</v>
      </c>
      <c r="C25" s="40" t="s">
        <v>151</v>
      </c>
      <c r="D25" s="41">
        <v>500</v>
      </c>
    </row>
    <row r="26" spans="1:4" ht="31.5">
      <c r="A26" s="46">
        <v>2</v>
      </c>
      <c r="B26" s="40" t="s">
        <v>132</v>
      </c>
      <c r="C26" s="40" t="s">
        <v>151</v>
      </c>
      <c r="D26" s="41">
        <v>600</v>
      </c>
    </row>
    <row r="27" spans="1:4" ht="17.25" customHeight="1">
      <c r="A27" s="51">
        <v>3</v>
      </c>
      <c r="B27" s="61" t="s">
        <v>149</v>
      </c>
      <c r="C27" s="61" t="s">
        <v>150</v>
      </c>
      <c r="D27" s="41">
        <v>170</v>
      </c>
    </row>
    <row r="28" spans="1:4" ht="26.25" customHeight="1">
      <c r="A28" s="150" t="s">
        <v>133</v>
      </c>
      <c r="B28" s="150"/>
      <c r="C28" s="150"/>
      <c r="D28" s="150"/>
    </row>
    <row r="29" ht="21" customHeight="1">
      <c r="D29" s="83" t="s">
        <v>161</v>
      </c>
    </row>
  </sheetData>
  <sheetProtection formatCells="0" formatColumns="0" formatRows="0"/>
  <mergeCells count="15">
    <mergeCell ref="A1:D1"/>
    <mergeCell ref="A3:B3"/>
    <mergeCell ref="C3:D3"/>
    <mergeCell ref="A4:D4"/>
    <mergeCell ref="A6:A7"/>
    <mergeCell ref="C6:C7"/>
    <mergeCell ref="A23:D23"/>
    <mergeCell ref="A28:D28"/>
    <mergeCell ref="A10:A11"/>
    <mergeCell ref="C10:C11"/>
    <mergeCell ref="A8:A9"/>
    <mergeCell ref="C8:C9"/>
    <mergeCell ref="A12:D12"/>
    <mergeCell ref="A17:A18"/>
    <mergeCell ref="B17:B18"/>
  </mergeCells>
  <hyperlinks>
    <hyperlink ref="D2" location="КАТАЛОГ!A1" display="Вернуться в КАТАЛОГ"/>
    <hyperlink ref="D29" location="КАТАЛОГ!A1" display="Вернуться в КАТАЛОГ"/>
  </hyperlinks>
  <printOptions horizontalCentered="1"/>
  <pageMargins left="0.7086614173228347" right="0.1968503937007874" top="0.1968503937007874" bottom="0.1968503937007874" header="0" footer="0"/>
  <pageSetup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B4A07"/>
    <pageSetUpPr fitToPage="1"/>
  </sheetPr>
  <dimension ref="A1:K50"/>
  <sheetViews>
    <sheetView view="pageBreakPreview" zoomScaleSheetLayoutView="100" zoomScalePageLayoutView="0" workbookViewId="0" topLeftCell="A1">
      <selection activeCell="A3" sqref="A3:B3"/>
    </sheetView>
  </sheetViews>
  <sheetFormatPr defaultColWidth="8.8515625" defaultRowHeight="15"/>
  <cols>
    <col min="1" max="1" width="4.28125" style="2" customWidth="1"/>
    <col min="2" max="2" width="47.28125" style="1" customWidth="1"/>
    <col min="3" max="3" width="7.57421875" style="1" customWidth="1"/>
    <col min="4" max="4" width="11.140625" style="1" customWidth="1"/>
    <col min="5" max="5" width="7.7109375" style="1" hidden="1" customWidth="1"/>
    <col min="6" max="6" width="11.140625" style="1" customWidth="1"/>
    <col min="7" max="7" width="7.7109375" style="1" hidden="1" customWidth="1"/>
    <col min="8" max="8" width="13.7109375" style="1" customWidth="1"/>
    <col min="9" max="9" width="7.7109375" style="1" hidden="1" customWidth="1"/>
    <col min="10" max="10" width="13.7109375" style="1" customWidth="1"/>
    <col min="11" max="11" width="12.421875" style="1" hidden="1" customWidth="1"/>
    <col min="12" max="16384" width="8.8515625" style="1" customWidth="1"/>
  </cols>
  <sheetData>
    <row r="1" spans="1:10" ht="21" customHeight="1">
      <c r="A1" s="129" t="s">
        <v>44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30" customHeight="1">
      <c r="A2" s="10"/>
      <c r="J2" s="81" t="s">
        <v>161</v>
      </c>
    </row>
    <row r="3" spans="1:10" ht="15.75">
      <c r="A3" s="128">
        <f>'Комплектность рект.'!L1</f>
        <v>41214</v>
      </c>
      <c r="B3" s="128"/>
      <c r="C3" s="131" t="s">
        <v>81</v>
      </c>
      <c r="D3" s="131"/>
      <c r="E3" s="131"/>
      <c r="F3" s="131"/>
      <c r="G3" s="131"/>
      <c r="H3" s="131"/>
      <c r="I3" s="131"/>
      <c r="J3" s="131"/>
    </row>
    <row r="4" spans="1:10" s="7" customFormat="1" ht="21.75" customHeight="1">
      <c r="A4" s="157" t="s">
        <v>75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54" customHeight="1">
      <c r="A5" s="29" t="s">
        <v>0</v>
      </c>
      <c r="B5" s="161" t="s">
        <v>1</v>
      </c>
      <c r="C5" s="161"/>
      <c r="D5" s="161"/>
      <c r="E5" s="161"/>
      <c r="F5" s="161"/>
      <c r="G5" s="28"/>
      <c r="H5" s="30" t="s">
        <v>74</v>
      </c>
      <c r="I5" s="28"/>
      <c r="J5" s="30" t="s">
        <v>77</v>
      </c>
    </row>
    <row r="6" spans="1:10" ht="27" customHeight="1">
      <c r="A6" s="27"/>
      <c r="B6" s="160" t="s">
        <v>72</v>
      </c>
      <c r="C6" s="160"/>
      <c r="D6" s="160"/>
      <c r="E6" s="160"/>
      <c r="F6" s="160"/>
      <c r="G6" s="28"/>
      <c r="H6" s="33"/>
      <c r="I6" s="33"/>
      <c r="J6" s="33"/>
    </row>
    <row r="7" spans="1:10" s="35" customFormat="1" ht="20.25" customHeight="1">
      <c r="A7" s="36">
        <v>1</v>
      </c>
      <c r="B7" s="159" t="s">
        <v>70</v>
      </c>
      <c r="C7" s="159"/>
      <c r="D7" s="159"/>
      <c r="E7" s="159"/>
      <c r="F7" s="159"/>
      <c r="G7" s="34"/>
      <c r="H7" s="76">
        <f>D46</f>
        <v>36980</v>
      </c>
      <c r="I7" s="76"/>
      <c r="J7" s="76">
        <f>H7+$C$44+$C$45</f>
        <v>55670</v>
      </c>
    </row>
    <row r="8" spans="1:10" s="35" customFormat="1" ht="20.25" customHeight="1">
      <c r="A8" s="36">
        <v>2</v>
      </c>
      <c r="B8" s="158" t="s">
        <v>71</v>
      </c>
      <c r="C8" s="158"/>
      <c r="D8" s="158"/>
      <c r="E8" s="158"/>
      <c r="F8" s="158"/>
      <c r="G8" s="34"/>
      <c r="H8" s="76">
        <f>F46</f>
        <v>32280</v>
      </c>
      <c r="I8" s="76"/>
      <c r="J8" s="76">
        <f>H8+$C$44+$C$45</f>
        <v>50970</v>
      </c>
    </row>
    <row r="9" spans="1:10" ht="27" customHeight="1">
      <c r="A9" s="22"/>
      <c r="B9" s="160" t="s">
        <v>73</v>
      </c>
      <c r="C9" s="160"/>
      <c r="D9" s="160"/>
      <c r="E9" s="160"/>
      <c r="F9" s="160"/>
      <c r="G9" s="28"/>
      <c r="H9" s="77"/>
      <c r="I9" s="77"/>
      <c r="J9" s="77"/>
    </row>
    <row r="10" spans="1:10" s="35" customFormat="1" ht="20.25" customHeight="1">
      <c r="A10" s="36">
        <v>3</v>
      </c>
      <c r="B10" s="159" t="s">
        <v>82</v>
      </c>
      <c r="C10" s="159"/>
      <c r="D10" s="159"/>
      <c r="E10" s="159"/>
      <c r="F10" s="159"/>
      <c r="G10" s="34"/>
      <c r="H10" s="76">
        <f>H11-I38-I39-I40</f>
        <v>71400</v>
      </c>
      <c r="I10" s="76"/>
      <c r="J10" s="76">
        <f>H10+$C$44+$C$45</f>
        <v>90090</v>
      </c>
    </row>
    <row r="11" spans="1:10" s="35" customFormat="1" ht="20.25" customHeight="1">
      <c r="A11" s="36">
        <v>4</v>
      </c>
      <c r="B11" s="159" t="s">
        <v>78</v>
      </c>
      <c r="C11" s="159"/>
      <c r="D11" s="159"/>
      <c r="E11" s="159"/>
      <c r="F11" s="159"/>
      <c r="G11" s="34"/>
      <c r="H11" s="76">
        <f>H46</f>
        <v>87320</v>
      </c>
      <c r="I11" s="76"/>
      <c r="J11" s="76">
        <f>H11+$C$44+$C$45</f>
        <v>106010</v>
      </c>
    </row>
    <row r="12" spans="1:10" s="35" customFormat="1" ht="20.25" customHeight="1">
      <c r="A12" s="36">
        <v>5</v>
      </c>
      <c r="B12" s="158" t="s">
        <v>174</v>
      </c>
      <c r="C12" s="158"/>
      <c r="D12" s="158"/>
      <c r="E12" s="158"/>
      <c r="F12" s="158"/>
      <c r="G12" s="34"/>
      <c r="H12" s="76">
        <f>H13-K38-K39-K40</f>
        <v>59450</v>
      </c>
      <c r="I12" s="76"/>
      <c r="J12" s="76">
        <f>H12+$C$44+$C$45</f>
        <v>78140</v>
      </c>
    </row>
    <row r="13" spans="1:10" s="35" customFormat="1" ht="20.25" customHeight="1">
      <c r="A13" s="36">
        <v>6</v>
      </c>
      <c r="B13" s="159" t="s">
        <v>78</v>
      </c>
      <c r="C13" s="159"/>
      <c r="D13" s="159"/>
      <c r="E13" s="159"/>
      <c r="F13" s="159"/>
      <c r="G13" s="34"/>
      <c r="H13" s="76">
        <f>J46</f>
        <v>75370</v>
      </c>
      <c r="I13" s="76"/>
      <c r="J13" s="76">
        <f>H13+$C$44+$C$45</f>
        <v>94060</v>
      </c>
    </row>
    <row r="14" spans="1:10" s="7" customFormat="1" ht="24.75" customHeight="1">
      <c r="A14" s="129" t="s">
        <v>83</v>
      </c>
      <c r="B14" s="129"/>
      <c r="C14" s="129"/>
      <c r="D14" s="129"/>
      <c r="E14" s="129"/>
      <c r="F14" s="129"/>
      <c r="G14" s="129"/>
      <c r="H14" s="129"/>
      <c r="I14" s="129"/>
      <c r="J14" s="129"/>
    </row>
    <row r="15" ht="14.25" customHeight="1"/>
    <row r="16" spans="1:10" s="7" customFormat="1" ht="24.75" customHeight="1">
      <c r="A16" s="157" t="s">
        <v>69</v>
      </c>
      <c r="B16" s="157"/>
      <c r="C16" s="157"/>
      <c r="D16" s="157"/>
      <c r="E16" s="157"/>
      <c r="F16" s="157"/>
      <c r="G16" s="26"/>
      <c r="H16" s="163"/>
      <c r="I16" s="163"/>
      <c r="J16" s="163"/>
    </row>
    <row r="17" spans="1:11" ht="24" customHeight="1">
      <c r="A17" s="139" t="s">
        <v>0</v>
      </c>
      <c r="B17" s="139" t="s">
        <v>1</v>
      </c>
      <c r="C17" s="139" t="s">
        <v>30</v>
      </c>
      <c r="D17" s="139" t="s">
        <v>63</v>
      </c>
      <c r="E17" s="139"/>
      <c r="F17" s="139"/>
      <c r="G17" s="133"/>
      <c r="H17" s="139" t="s">
        <v>64</v>
      </c>
      <c r="I17" s="139"/>
      <c r="J17" s="139"/>
      <c r="K17" s="133"/>
    </row>
    <row r="18" spans="1:11" ht="18" customHeight="1">
      <c r="A18" s="139"/>
      <c r="B18" s="139"/>
      <c r="C18" s="139"/>
      <c r="D18" s="38" t="s">
        <v>28</v>
      </c>
      <c r="E18" s="38"/>
      <c r="F18" s="38" t="s">
        <v>29</v>
      </c>
      <c r="G18" s="133"/>
      <c r="H18" s="38" t="s">
        <v>28</v>
      </c>
      <c r="I18" s="38"/>
      <c r="J18" s="38" t="s">
        <v>29</v>
      </c>
      <c r="K18" s="133"/>
    </row>
    <row r="19" spans="1:11" s="8" customFormat="1" ht="33">
      <c r="A19" s="22">
        <v>1</v>
      </c>
      <c r="B19" s="24" t="s">
        <v>140</v>
      </c>
      <c r="C19" s="84">
        <f>'Комплектность рект.'!C9</f>
        <v>9770</v>
      </c>
      <c r="D19" s="22">
        <v>2</v>
      </c>
      <c r="E19" s="22">
        <f aca="true" t="shared" si="0" ref="E19:E24">$C19*D19</f>
        <v>19540</v>
      </c>
      <c r="F19" s="22"/>
      <c r="G19" s="22">
        <f>$C19*F19</f>
        <v>0</v>
      </c>
      <c r="H19" s="22">
        <v>2</v>
      </c>
      <c r="I19" s="22">
        <f>$C19*H19</f>
        <v>19540</v>
      </c>
      <c r="J19" s="22"/>
      <c r="K19" s="22">
        <f aca="true" t="shared" si="1" ref="K19:K24">$C19*J19</f>
        <v>0</v>
      </c>
    </row>
    <row r="20" spans="1:11" s="8" customFormat="1" ht="16.5">
      <c r="A20" s="22">
        <v>2</v>
      </c>
      <c r="B20" s="25" t="s">
        <v>4</v>
      </c>
      <c r="C20" s="84">
        <f>'Комплектность рект.'!C10</f>
        <v>9240</v>
      </c>
      <c r="D20" s="22"/>
      <c r="E20" s="22">
        <f t="shared" si="0"/>
        <v>0</v>
      </c>
      <c r="F20" s="22"/>
      <c r="G20" s="22">
        <f>$C20*F20</f>
        <v>0</v>
      </c>
      <c r="H20" s="22">
        <v>1</v>
      </c>
      <c r="I20" s="22">
        <f>$C20*H20</f>
        <v>9240</v>
      </c>
      <c r="J20" s="22"/>
      <c r="K20" s="22">
        <f t="shared" si="1"/>
        <v>0</v>
      </c>
    </row>
    <row r="21" spans="1:11" s="8" customFormat="1" ht="16.5">
      <c r="A21" s="22">
        <v>3</v>
      </c>
      <c r="B21" s="25" t="s">
        <v>5</v>
      </c>
      <c r="C21" s="84">
        <f>'Комплектность рект.'!C11</f>
        <v>8720</v>
      </c>
      <c r="D21" s="22"/>
      <c r="E21" s="22">
        <f t="shared" si="0"/>
        <v>0</v>
      </c>
      <c r="F21" s="22"/>
      <c r="G21" s="22">
        <f aca="true" t="shared" si="2" ref="G21:I23">$C21*F21</f>
        <v>0</v>
      </c>
      <c r="H21" s="22">
        <v>1</v>
      </c>
      <c r="I21" s="22">
        <f t="shared" si="2"/>
        <v>8720</v>
      </c>
      <c r="J21" s="22"/>
      <c r="K21" s="22">
        <f t="shared" si="1"/>
        <v>0</v>
      </c>
    </row>
    <row r="22" spans="1:11" s="8" customFormat="1" ht="27.75" customHeight="1">
      <c r="A22" s="22">
        <v>4</v>
      </c>
      <c r="B22" s="24" t="s">
        <v>66</v>
      </c>
      <c r="C22" s="84">
        <f>'Комплектность рект.'!C7</f>
        <v>8560</v>
      </c>
      <c r="D22" s="22">
        <v>1</v>
      </c>
      <c r="E22" s="22">
        <f t="shared" si="0"/>
        <v>8560</v>
      </c>
      <c r="F22" s="22"/>
      <c r="G22" s="22">
        <f>$C22*F22</f>
        <v>0</v>
      </c>
      <c r="H22" s="22">
        <v>1</v>
      </c>
      <c r="I22" s="22">
        <f>$C22*H22</f>
        <v>8560</v>
      </c>
      <c r="J22" s="22"/>
      <c r="K22" s="22">
        <f t="shared" si="1"/>
        <v>0</v>
      </c>
    </row>
    <row r="23" spans="1:11" s="8" customFormat="1" ht="16.5">
      <c r="A23" s="22">
        <v>5</v>
      </c>
      <c r="B23" s="24" t="s">
        <v>8</v>
      </c>
      <c r="C23" s="84">
        <f>'Комплектность рект.'!C15</f>
        <v>6420</v>
      </c>
      <c r="D23" s="22"/>
      <c r="E23" s="22">
        <f t="shared" si="0"/>
        <v>0</v>
      </c>
      <c r="F23" s="22">
        <v>1</v>
      </c>
      <c r="G23" s="22">
        <f t="shared" si="2"/>
        <v>6420</v>
      </c>
      <c r="H23" s="22"/>
      <c r="I23" s="22">
        <f t="shared" si="2"/>
        <v>0</v>
      </c>
      <c r="J23" s="22">
        <v>1</v>
      </c>
      <c r="K23" s="22">
        <f t="shared" si="1"/>
        <v>6420</v>
      </c>
    </row>
    <row r="24" spans="1:11" s="8" customFormat="1" ht="49.5">
      <c r="A24" s="22">
        <v>6</v>
      </c>
      <c r="B24" s="24" t="s">
        <v>60</v>
      </c>
      <c r="C24" s="84">
        <f>'Комплектность рект.'!C17</f>
        <v>5670</v>
      </c>
      <c r="D24" s="22"/>
      <c r="E24" s="22">
        <f t="shared" si="0"/>
        <v>0</v>
      </c>
      <c r="F24" s="22">
        <v>2</v>
      </c>
      <c r="G24" s="22">
        <f>$C24*F24</f>
        <v>11340</v>
      </c>
      <c r="H24" s="22"/>
      <c r="I24" s="22">
        <f>$C24*H24</f>
        <v>0</v>
      </c>
      <c r="J24" s="22">
        <v>2</v>
      </c>
      <c r="K24" s="22">
        <f t="shared" si="1"/>
        <v>11340</v>
      </c>
    </row>
    <row r="25" spans="1:11" s="8" customFormat="1" ht="16.5">
      <c r="A25" s="22">
        <v>7</v>
      </c>
      <c r="B25" s="25" t="s">
        <v>40</v>
      </c>
      <c r="C25" s="84">
        <f>'Комплектность рект.'!C18</f>
        <v>5470</v>
      </c>
      <c r="D25" s="22"/>
      <c r="E25" s="22">
        <f aca="true" t="shared" si="3" ref="E25:E37">$C25*D25</f>
        <v>0</v>
      </c>
      <c r="F25" s="22"/>
      <c r="G25" s="22">
        <f aca="true" t="shared" si="4" ref="G25:I37">$C25*F25</f>
        <v>0</v>
      </c>
      <c r="H25" s="22"/>
      <c r="I25" s="22">
        <f t="shared" si="4"/>
        <v>0</v>
      </c>
      <c r="J25" s="22">
        <v>1</v>
      </c>
      <c r="K25" s="22">
        <f aca="true" t="shared" si="5" ref="K25:K43">$C25*J25</f>
        <v>5470</v>
      </c>
    </row>
    <row r="26" spans="1:11" s="8" customFormat="1" ht="16.5">
      <c r="A26" s="22">
        <v>8</v>
      </c>
      <c r="B26" s="25" t="s">
        <v>41</v>
      </c>
      <c r="C26" s="84">
        <f>'Комплектность рект.'!C19</f>
        <v>5240</v>
      </c>
      <c r="D26" s="22"/>
      <c r="E26" s="22">
        <f t="shared" si="3"/>
        <v>0</v>
      </c>
      <c r="F26" s="22"/>
      <c r="G26" s="22">
        <f t="shared" si="4"/>
        <v>0</v>
      </c>
      <c r="H26" s="22"/>
      <c r="I26" s="22">
        <f t="shared" si="4"/>
        <v>0</v>
      </c>
      <c r="J26" s="22">
        <v>1</v>
      </c>
      <c r="K26" s="22">
        <f t="shared" si="5"/>
        <v>5240</v>
      </c>
    </row>
    <row r="27" spans="1:11" s="8" customFormat="1" ht="16.5">
      <c r="A27" s="22">
        <v>9</v>
      </c>
      <c r="B27" s="25" t="s">
        <v>67</v>
      </c>
      <c r="C27" s="84">
        <f>'Комплектность рект.'!C21</f>
        <v>8920</v>
      </c>
      <c r="D27" s="22"/>
      <c r="E27" s="22">
        <f>$C27*D27</f>
        <v>0</v>
      </c>
      <c r="F27" s="22"/>
      <c r="G27" s="22">
        <f>$C27*F27</f>
        <v>0</v>
      </c>
      <c r="H27" s="22">
        <v>1</v>
      </c>
      <c r="I27" s="22">
        <f>$C27*H27</f>
        <v>8920</v>
      </c>
      <c r="J27" s="22">
        <v>1</v>
      </c>
      <c r="K27" s="22">
        <f>$C27*J27</f>
        <v>8920</v>
      </c>
    </row>
    <row r="28" spans="1:11" s="8" customFormat="1" ht="16.5">
      <c r="A28" s="22">
        <v>10</v>
      </c>
      <c r="B28" s="25" t="s">
        <v>68</v>
      </c>
      <c r="C28" s="84">
        <f>'Комплектность рект.'!C20</f>
        <v>6950</v>
      </c>
      <c r="D28" s="22"/>
      <c r="E28" s="22">
        <f t="shared" si="3"/>
        <v>0</v>
      </c>
      <c r="F28" s="22"/>
      <c r="G28" s="22">
        <f t="shared" si="4"/>
        <v>0</v>
      </c>
      <c r="H28" s="22">
        <v>1</v>
      </c>
      <c r="I28" s="22">
        <f t="shared" si="4"/>
        <v>6950</v>
      </c>
      <c r="J28" s="22">
        <v>1</v>
      </c>
      <c r="K28" s="22">
        <f t="shared" si="5"/>
        <v>6950</v>
      </c>
    </row>
    <row r="29" spans="1:11" s="8" customFormat="1" ht="33">
      <c r="A29" s="22">
        <v>11</v>
      </c>
      <c r="B29" s="24" t="s">
        <v>10</v>
      </c>
      <c r="C29" s="84">
        <f>'Комплектность рект.'!C25</f>
        <v>5780</v>
      </c>
      <c r="D29" s="22"/>
      <c r="E29" s="22">
        <f t="shared" si="3"/>
        <v>0</v>
      </c>
      <c r="F29" s="22">
        <v>1</v>
      </c>
      <c r="G29" s="22">
        <f t="shared" si="4"/>
        <v>5780</v>
      </c>
      <c r="H29" s="22"/>
      <c r="I29" s="22">
        <f t="shared" si="4"/>
        <v>0</v>
      </c>
      <c r="J29" s="22">
        <v>1</v>
      </c>
      <c r="K29" s="22">
        <f t="shared" si="5"/>
        <v>5780</v>
      </c>
    </row>
    <row r="30" spans="1:11" s="8" customFormat="1" ht="16.5">
      <c r="A30" s="22">
        <v>12</v>
      </c>
      <c r="B30" s="24" t="s">
        <v>11</v>
      </c>
      <c r="C30" s="84">
        <f>'Комплектность рект.'!C26</f>
        <v>860</v>
      </c>
      <c r="D30" s="22">
        <v>1</v>
      </c>
      <c r="E30" s="22">
        <f t="shared" si="3"/>
        <v>860</v>
      </c>
      <c r="F30" s="22">
        <v>1</v>
      </c>
      <c r="G30" s="22">
        <f t="shared" si="4"/>
        <v>860</v>
      </c>
      <c r="H30" s="22">
        <v>1</v>
      </c>
      <c r="I30" s="22">
        <f t="shared" si="4"/>
        <v>860</v>
      </c>
      <c r="J30" s="22">
        <v>1</v>
      </c>
      <c r="K30" s="22">
        <f t="shared" si="5"/>
        <v>860</v>
      </c>
    </row>
    <row r="31" spans="1:11" s="8" customFormat="1" ht="16.5">
      <c r="A31" s="22">
        <v>13</v>
      </c>
      <c r="B31" s="24" t="s">
        <v>12</v>
      </c>
      <c r="C31" s="84">
        <f>'Комплектность рект.'!C27</f>
        <v>860</v>
      </c>
      <c r="D31" s="22">
        <v>2</v>
      </c>
      <c r="E31" s="22">
        <f t="shared" si="3"/>
        <v>1720</v>
      </c>
      <c r="F31" s="22">
        <v>1</v>
      </c>
      <c r="G31" s="22">
        <f t="shared" si="4"/>
        <v>860</v>
      </c>
      <c r="H31" s="22">
        <v>2</v>
      </c>
      <c r="I31" s="22">
        <f t="shared" si="4"/>
        <v>1720</v>
      </c>
      <c r="J31" s="22">
        <v>1</v>
      </c>
      <c r="K31" s="22">
        <f t="shared" si="5"/>
        <v>860</v>
      </c>
    </row>
    <row r="32" spans="1:11" s="8" customFormat="1" ht="16.5">
      <c r="A32" s="22">
        <v>14</v>
      </c>
      <c r="B32" s="24" t="s">
        <v>13</v>
      </c>
      <c r="C32" s="84">
        <f>'Комплектность рект.'!C29</f>
        <v>3890</v>
      </c>
      <c r="D32" s="22">
        <v>1</v>
      </c>
      <c r="E32" s="22">
        <f t="shared" si="3"/>
        <v>3890</v>
      </c>
      <c r="F32" s="22">
        <v>1</v>
      </c>
      <c r="G32" s="22">
        <f t="shared" si="4"/>
        <v>3890</v>
      </c>
      <c r="H32" s="22">
        <v>1</v>
      </c>
      <c r="I32" s="22">
        <f t="shared" si="4"/>
        <v>3890</v>
      </c>
      <c r="J32" s="22">
        <v>1</v>
      </c>
      <c r="K32" s="22">
        <f t="shared" si="5"/>
        <v>3890</v>
      </c>
    </row>
    <row r="33" spans="1:11" s="8" customFormat="1" ht="16.5">
      <c r="A33" s="22">
        <v>15</v>
      </c>
      <c r="B33" s="24" t="s">
        <v>14</v>
      </c>
      <c r="C33" s="84">
        <f>'Комплектность рект.'!C30</f>
        <v>560</v>
      </c>
      <c r="D33" s="22">
        <v>1</v>
      </c>
      <c r="E33" s="22">
        <f t="shared" si="3"/>
        <v>560</v>
      </c>
      <c r="F33" s="22"/>
      <c r="G33" s="22">
        <f t="shared" si="4"/>
        <v>0</v>
      </c>
      <c r="H33" s="22">
        <v>1</v>
      </c>
      <c r="I33" s="22">
        <f t="shared" si="4"/>
        <v>560</v>
      </c>
      <c r="J33" s="22"/>
      <c r="K33" s="22">
        <f t="shared" si="5"/>
        <v>0</v>
      </c>
    </row>
    <row r="34" spans="1:11" s="8" customFormat="1" ht="16.5">
      <c r="A34" s="22">
        <v>16</v>
      </c>
      <c r="B34" s="24" t="s">
        <v>15</v>
      </c>
      <c r="C34" s="84">
        <f>'Комплектность рект.'!C31</f>
        <v>1280</v>
      </c>
      <c r="D34" s="22"/>
      <c r="E34" s="22">
        <f t="shared" si="3"/>
        <v>0</v>
      </c>
      <c r="F34" s="22">
        <v>1</v>
      </c>
      <c r="G34" s="22">
        <f t="shared" si="4"/>
        <v>1280</v>
      </c>
      <c r="H34" s="22"/>
      <c r="I34" s="22">
        <f t="shared" si="4"/>
        <v>0</v>
      </c>
      <c r="J34" s="22">
        <v>1</v>
      </c>
      <c r="K34" s="22">
        <f t="shared" si="5"/>
        <v>1280</v>
      </c>
    </row>
    <row r="35" spans="1:11" s="8" customFormat="1" ht="16.5">
      <c r="A35" s="22">
        <v>17</v>
      </c>
      <c r="B35" s="24" t="s">
        <v>16</v>
      </c>
      <c r="C35" s="84">
        <f>'Комплектность рект.'!C32</f>
        <v>490</v>
      </c>
      <c r="D35" s="22">
        <v>1</v>
      </c>
      <c r="E35" s="22">
        <f t="shared" si="3"/>
        <v>490</v>
      </c>
      <c r="F35" s="22">
        <v>1</v>
      </c>
      <c r="G35" s="22">
        <f t="shared" si="4"/>
        <v>490</v>
      </c>
      <c r="H35" s="22">
        <v>1</v>
      </c>
      <c r="I35" s="22">
        <f t="shared" si="4"/>
        <v>490</v>
      </c>
      <c r="J35" s="22">
        <v>1</v>
      </c>
      <c r="K35" s="22">
        <f t="shared" si="5"/>
        <v>490</v>
      </c>
    </row>
    <row r="36" spans="1:11" s="8" customFormat="1" ht="16.5">
      <c r="A36" s="22">
        <v>18</v>
      </c>
      <c r="B36" s="24" t="s">
        <v>17</v>
      </c>
      <c r="C36" s="84">
        <f>'Комплектность рект.'!C33</f>
        <v>590</v>
      </c>
      <c r="D36" s="22"/>
      <c r="E36" s="22">
        <f t="shared" si="3"/>
        <v>0</v>
      </c>
      <c r="F36" s="22"/>
      <c r="G36" s="22">
        <f t="shared" si="4"/>
        <v>0</v>
      </c>
      <c r="H36" s="22">
        <v>1</v>
      </c>
      <c r="I36" s="22">
        <f t="shared" si="4"/>
        <v>590</v>
      </c>
      <c r="J36" s="22">
        <v>1</v>
      </c>
      <c r="K36" s="22">
        <f t="shared" si="5"/>
        <v>590</v>
      </c>
    </row>
    <row r="37" spans="1:11" s="8" customFormat="1" ht="16.5">
      <c r="A37" s="22">
        <v>19</v>
      </c>
      <c r="B37" s="24" t="s">
        <v>18</v>
      </c>
      <c r="C37" s="84">
        <f>'Комплектность рект.'!C34</f>
        <v>330</v>
      </c>
      <c r="D37" s="22">
        <v>2</v>
      </c>
      <c r="E37" s="22">
        <f t="shared" si="3"/>
        <v>660</v>
      </c>
      <c r="F37" s="22">
        <v>2</v>
      </c>
      <c r="G37" s="22">
        <f t="shared" si="4"/>
        <v>660</v>
      </c>
      <c r="H37" s="22">
        <v>2</v>
      </c>
      <c r="I37" s="22">
        <f t="shared" si="4"/>
        <v>660</v>
      </c>
      <c r="J37" s="22">
        <v>2</v>
      </c>
      <c r="K37" s="22">
        <f t="shared" si="5"/>
        <v>660</v>
      </c>
    </row>
    <row r="38" spans="1:11" s="8" customFormat="1" ht="16.5">
      <c r="A38" s="22">
        <v>20</v>
      </c>
      <c r="B38" s="24" t="s">
        <v>19</v>
      </c>
      <c r="C38" s="84">
        <f>'Комплектность рект.'!C35</f>
        <v>5880</v>
      </c>
      <c r="D38" s="22"/>
      <c r="E38" s="22">
        <f aca="true" t="shared" si="6" ref="E38:E43">$C38*D38</f>
        <v>0</v>
      </c>
      <c r="F38" s="22"/>
      <c r="G38" s="22">
        <f aca="true" t="shared" si="7" ref="G38:I43">$C38*F38</f>
        <v>0</v>
      </c>
      <c r="H38" s="31">
        <v>1</v>
      </c>
      <c r="I38" s="31">
        <f t="shared" si="7"/>
        <v>5880</v>
      </c>
      <c r="J38" s="31">
        <v>1</v>
      </c>
      <c r="K38" s="22">
        <f t="shared" si="5"/>
        <v>5880</v>
      </c>
    </row>
    <row r="39" spans="1:11" s="8" customFormat="1" ht="16.5">
      <c r="A39" s="22">
        <v>21</v>
      </c>
      <c r="B39" s="24" t="s">
        <v>20</v>
      </c>
      <c r="C39" s="84">
        <f>'Комплектность рект.'!C37</f>
        <v>5020</v>
      </c>
      <c r="D39" s="22"/>
      <c r="E39" s="22">
        <f t="shared" si="6"/>
        <v>0</v>
      </c>
      <c r="F39" s="22"/>
      <c r="G39" s="22">
        <f t="shared" si="7"/>
        <v>0</v>
      </c>
      <c r="H39" s="31">
        <v>1</v>
      </c>
      <c r="I39" s="31">
        <f t="shared" si="7"/>
        <v>5020</v>
      </c>
      <c r="J39" s="31">
        <v>1</v>
      </c>
      <c r="K39" s="22">
        <f t="shared" si="5"/>
        <v>5020</v>
      </c>
    </row>
    <row r="40" spans="1:11" s="8" customFormat="1" ht="16.5">
      <c r="A40" s="22">
        <v>22</v>
      </c>
      <c r="B40" s="24" t="s">
        <v>21</v>
      </c>
      <c r="C40" s="84">
        <f>'Комплектность рект.'!C39</f>
        <v>5020</v>
      </c>
      <c r="D40" s="22"/>
      <c r="E40" s="22">
        <f t="shared" si="6"/>
        <v>0</v>
      </c>
      <c r="F40" s="22"/>
      <c r="G40" s="22">
        <f t="shared" si="7"/>
        <v>0</v>
      </c>
      <c r="H40" s="31">
        <v>1</v>
      </c>
      <c r="I40" s="31">
        <f t="shared" si="7"/>
        <v>5020</v>
      </c>
      <c r="J40" s="31">
        <v>1</v>
      </c>
      <c r="K40" s="22">
        <f t="shared" si="5"/>
        <v>5020</v>
      </c>
    </row>
    <row r="41" spans="1:11" s="8" customFormat="1" ht="16.5">
      <c r="A41" s="22">
        <v>23</v>
      </c>
      <c r="B41" s="24" t="s">
        <v>25</v>
      </c>
      <c r="C41" s="84">
        <f>'Комплектность рект.'!C44</f>
        <v>500</v>
      </c>
      <c r="D41" s="22"/>
      <c r="E41" s="22">
        <f t="shared" si="6"/>
        <v>0</v>
      </c>
      <c r="F41" s="22"/>
      <c r="G41" s="22">
        <f t="shared" si="7"/>
        <v>0</v>
      </c>
      <c r="H41" s="22"/>
      <c r="I41" s="22">
        <f t="shared" si="7"/>
        <v>0</v>
      </c>
      <c r="J41" s="22"/>
      <c r="K41" s="22">
        <f t="shared" si="5"/>
        <v>0</v>
      </c>
    </row>
    <row r="42" spans="1:11" s="8" customFormat="1" ht="16.5">
      <c r="A42" s="22">
        <v>24</v>
      </c>
      <c r="B42" s="24" t="s">
        <v>26</v>
      </c>
      <c r="C42" s="84">
        <f>'Комплектность рект.'!C45</f>
        <v>300</v>
      </c>
      <c r="D42" s="22"/>
      <c r="E42" s="22">
        <f t="shared" si="6"/>
        <v>0</v>
      </c>
      <c r="F42" s="22"/>
      <c r="G42" s="22">
        <f t="shared" si="7"/>
        <v>0</v>
      </c>
      <c r="H42" s="22"/>
      <c r="I42" s="22">
        <f t="shared" si="7"/>
        <v>0</v>
      </c>
      <c r="J42" s="22"/>
      <c r="K42" s="22">
        <f t="shared" si="5"/>
        <v>0</v>
      </c>
    </row>
    <row r="43" spans="1:11" s="8" customFormat="1" ht="16.5">
      <c r="A43" s="22">
        <v>25</v>
      </c>
      <c r="B43" s="24" t="s">
        <v>27</v>
      </c>
      <c r="C43" s="84">
        <f>'Комплектность рект.'!C46</f>
        <v>700</v>
      </c>
      <c r="D43" s="22">
        <v>1</v>
      </c>
      <c r="E43" s="22">
        <f t="shared" si="6"/>
        <v>700</v>
      </c>
      <c r="F43" s="22">
        <v>1</v>
      </c>
      <c r="G43" s="22">
        <f t="shared" si="7"/>
        <v>700</v>
      </c>
      <c r="H43" s="22">
        <v>1</v>
      </c>
      <c r="I43" s="22">
        <f t="shared" si="7"/>
        <v>700</v>
      </c>
      <c r="J43" s="22">
        <v>1</v>
      </c>
      <c r="K43" s="22">
        <f t="shared" si="5"/>
        <v>700</v>
      </c>
    </row>
    <row r="44" spans="1:11" s="8" customFormat="1" ht="16.5">
      <c r="A44" s="22">
        <v>26</v>
      </c>
      <c r="B44" s="24" t="s">
        <v>31</v>
      </c>
      <c r="C44" s="84">
        <f>'Комплектность рект.'!C47</f>
        <v>8240</v>
      </c>
      <c r="D44" s="22" t="s">
        <v>76</v>
      </c>
      <c r="E44" s="22"/>
      <c r="F44" s="22" t="s">
        <v>76</v>
      </c>
      <c r="G44" s="22"/>
      <c r="H44" s="22" t="s">
        <v>76</v>
      </c>
      <c r="I44" s="22"/>
      <c r="J44" s="22" t="s">
        <v>76</v>
      </c>
      <c r="K44" s="22"/>
    </row>
    <row r="45" spans="1:11" s="8" customFormat="1" ht="16.5">
      <c r="A45" s="68">
        <v>28</v>
      </c>
      <c r="B45" s="24" t="s">
        <v>152</v>
      </c>
      <c r="C45" s="84">
        <f>'Комплектность рект.'!C49</f>
        <v>10450</v>
      </c>
      <c r="D45" s="68" t="s">
        <v>76</v>
      </c>
      <c r="E45" s="68"/>
      <c r="F45" s="68" t="s">
        <v>76</v>
      </c>
      <c r="G45" s="68"/>
      <c r="H45" s="68" t="s">
        <v>76</v>
      </c>
      <c r="I45" s="68"/>
      <c r="J45" s="68" t="s">
        <v>76</v>
      </c>
      <c r="K45" s="68"/>
    </row>
    <row r="46" spans="1:10" s="4" customFormat="1" ht="14.25" customHeight="1" hidden="1">
      <c r="A46" s="3"/>
      <c r="D46" s="4">
        <f>SUM(E19:E43)</f>
        <v>36980</v>
      </c>
      <c r="F46" s="4">
        <f>SUM(G19:G43)</f>
        <v>32280</v>
      </c>
      <c r="H46" s="4">
        <f>SUM(I19:I43)</f>
        <v>87320</v>
      </c>
      <c r="J46" s="4">
        <f>SUM(K19:K43)</f>
        <v>75370</v>
      </c>
    </row>
    <row r="47" spans="1:10" ht="24" customHeight="1">
      <c r="A47" s="162" t="s">
        <v>79</v>
      </c>
      <c r="B47" s="162"/>
      <c r="C47" s="162"/>
      <c r="D47" s="162"/>
      <c r="E47" s="162"/>
      <c r="F47" s="162"/>
      <c r="G47" s="162"/>
      <c r="H47" s="162"/>
      <c r="I47" s="162"/>
      <c r="J47" s="162"/>
    </row>
    <row r="48" spans="1:10" ht="18.75" customHeight="1">
      <c r="A48" s="156" t="s">
        <v>80</v>
      </c>
      <c r="B48" s="156"/>
      <c r="C48" s="156"/>
      <c r="D48" s="156"/>
      <c r="E48" s="156"/>
      <c r="F48" s="156"/>
      <c r="G48" s="156"/>
      <c r="H48" s="156"/>
      <c r="I48" s="156"/>
      <c r="J48" s="156"/>
    </row>
    <row r="49" ht="19.5" customHeight="1">
      <c r="J49" s="83" t="s">
        <v>161</v>
      </c>
    </row>
    <row r="50" ht="16.5">
      <c r="A50" s="5"/>
    </row>
  </sheetData>
  <sheetProtection formatCells="0" formatColumns="0" formatRows="0"/>
  <mergeCells count="25">
    <mergeCell ref="A47:J47"/>
    <mergeCell ref="D17:F17"/>
    <mergeCell ref="H16:J16"/>
    <mergeCell ref="G17:G18"/>
    <mergeCell ref="H17:J17"/>
    <mergeCell ref="A17:A18"/>
    <mergeCell ref="B17:B18"/>
    <mergeCell ref="C17:C18"/>
    <mergeCell ref="A16:F16"/>
    <mergeCell ref="B7:F7"/>
    <mergeCell ref="B8:F8"/>
    <mergeCell ref="B10:F10"/>
    <mergeCell ref="B11:F11"/>
    <mergeCell ref="A14:J14"/>
    <mergeCell ref="K17:K18"/>
    <mergeCell ref="A48:J48"/>
    <mergeCell ref="A3:B3"/>
    <mergeCell ref="C3:J3"/>
    <mergeCell ref="A1:J1"/>
    <mergeCell ref="A4:J4"/>
    <mergeCell ref="B12:F12"/>
    <mergeCell ref="B13:F13"/>
    <mergeCell ref="B9:F9"/>
    <mergeCell ref="B6:F6"/>
    <mergeCell ref="B5:F5"/>
  </mergeCells>
  <hyperlinks>
    <hyperlink ref="J2" location="КАТАЛОГ!A1" display="Вернуться в КАТАЛОГ"/>
    <hyperlink ref="J49" location="КАТАЛОГ!A1" display="Вернуться в КАТАЛОГ"/>
    <hyperlink ref="B8:F8" location="Ректоскопы!B12" display="в комплектации тубусами Ре-ВС-05-«Кварц»"/>
    <hyperlink ref="B12:F12" location="Ректоскопы!B13" display="в комплектации тубусами Ре-ВС-05-«Кварц» без инструмента"/>
  </hyperlinks>
  <printOptions horizontalCentered="1"/>
  <pageMargins left="0.7086614173228347" right="0.3937007874015748" top="0.1968503937007874" bottom="0.1968503937007874" header="0" footer="0"/>
  <pageSetup fitToHeight="1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Zvuk</cp:lastModifiedBy>
  <cp:lastPrinted>2012-03-02T10:34:30Z</cp:lastPrinted>
  <dcterms:created xsi:type="dcterms:W3CDTF">2012-01-10T13:13:31Z</dcterms:created>
  <dcterms:modified xsi:type="dcterms:W3CDTF">2012-10-23T12:41:00Z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