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17115" windowHeight="946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E95" i="1" l="1"/>
  <c r="E96" i="1" s="1"/>
  <c r="H94" i="1"/>
  <c r="G94" i="1"/>
  <c r="F94" i="1"/>
  <c r="H93" i="1"/>
  <c r="G93" i="1"/>
  <c r="F93" i="1"/>
  <c r="H92" i="1"/>
  <c r="G92" i="1"/>
  <c r="G95" i="1" s="1"/>
  <c r="F92" i="1"/>
  <c r="H91" i="1"/>
  <c r="H95" i="1" s="1"/>
  <c r="G91" i="1"/>
  <c r="F91" i="1"/>
  <c r="F95" i="1" s="1"/>
  <c r="E86" i="1"/>
  <c r="E87" i="1" s="1"/>
  <c r="H85" i="1"/>
  <c r="G85" i="1"/>
  <c r="F85" i="1"/>
  <c r="H84" i="1"/>
  <c r="G84" i="1"/>
  <c r="F84" i="1"/>
  <c r="H83" i="1"/>
  <c r="H86" i="1" s="1"/>
  <c r="G83" i="1"/>
  <c r="G86" i="1" s="1"/>
  <c r="F83" i="1"/>
  <c r="F86" i="1" s="1"/>
  <c r="E78" i="1"/>
  <c r="E79" i="1" s="1"/>
  <c r="H77" i="1"/>
  <c r="G77" i="1"/>
  <c r="F77" i="1"/>
  <c r="H76" i="1"/>
  <c r="G76" i="1"/>
  <c r="F76" i="1"/>
  <c r="H75" i="1"/>
  <c r="H78" i="1" s="1"/>
  <c r="G75" i="1"/>
  <c r="G78" i="1" s="1"/>
  <c r="F75" i="1"/>
  <c r="F78" i="1" s="1"/>
  <c r="G69" i="1"/>
  <c r="G68" i="1"/>
  <c r="E67" i="1"/>
  <c r="G67" i="1" s="1"/>
  <c r="E66" i="1"/>
  <c r="G66" i="1" s="1"/>
  <c r="G60" i="1"/>
  <c r="E59" i="1"/>
  <c r="G59" i="1" s="1"/>
  <c r="E58" i="1"/>
  <c r="G58" i="1" s="1"/>
  <c r="E57" i="1"/>
  <c r="G57" i="1" s="1"/>
  <c r="G56" i="1"/>
  <c r="G61" i="1" s="1"/>
  <c r="E56" i="1"/>
  <c r="E61" i="1" s="1"/>
  <c r="G50" i="1"/>
  <c r="E50" i="1"/>
  <c r="G49" i="1"/>
  <c r="E49" i="1"/>
  <c r="G48" i="1"/>
  <c r="E48" i="1"/>
  <c r="G47" i="1"/>
  <c r="E47" i="1"/>
  <c r="G46" i="1"/>
  <c r="G51" i="1" s="1"/>
  <c r="E46" i="1"/>
  <c r="E51" i="1" s="1"/>
  <c r="E41" i="1"/>
  <c r="E42" i="1" s="1"/>
  <c r="H40" i="1"/>
  <c r="G40" i="1"/>
  <c r="F40" i="1"/>
  <c r="H39" i="1"/>
  <c r="G39" i="1"/>
  <c r="F39" i="1"/>
  <c r="H38" i="1"/>
  <c r="H41" i="1" s="1"/>
  <c r="G38" i="1"/>
  <c r="G41" i="1" s="1"/>
  <c r="F38" i="1"/>
  <c r="F41" i="1" s="1"/>
  <c r="E33" i="1"/>
  <c r="E34" i="1" s="1"/>
  <c r="H31" i="1"/>
  <c r="G31" i="1"/>
  <c r="F31" i="1"/>
  <c r="H30" i="1"/>
  <c r="H33" i="1" s="1"/>
  <c r="G30" i="1"/>
  <c r="G33" i="1" s="1"/>
  <c r="F30" i="1"/>
  <c r="F33" i="1" s="1"/>
  <c r="F21" i="1"/>
  <c r="G16" i="1"/>
  <c r="F16" i="1"/>
  <c r="E16" i="1"/>
  <c r="G15" i="1"/>
  <c r="F15" i="1"/>
  <c r="E15" i="1"/>
  <c r="G14" i="1"/>
  <c r="F14" i="1"/>
  <c r="E14" i="1"/>
  <c r="G13" i="1"/>
  <c r="F13" i="1"/>
  <c r="E13" i="1"/>
  <c r="G12" i="1"/>
  <c r="F12" i="1"/>
  <c r="E12" i="1"/>
  <c r="G11" i="1"/>
  <c r="G62" i="1" s="1"/>
  <c r="F11" i="1"/>
  <c r="E52" i="1" s="1"/>
  <c r="E11" i="1"/>
  <c r="G10" i="1"/>
  <c r="H87" i="1" s="1"/>
  <c r="F10" i="1"/>
  <c r="G87" i="1" s="1"/>
  <c r="E10" i="1"/>
  <c r="F87" i="1" s="1"/>
  <c r="G9" i="1"/>
  <c r="H79" i="1" s="1"/>
  <c r="F9" i="1"/>
  <c r="G79" i="1" s="1"/>
  <c r="E9" i="1"/>
  <c r="F79" i="1" s="1"/>
  <c r="G8" i="1"/>
  <c r="F8" i="1"/>
  <c r="E8" i="1"/>
  <c r="G7" i="1"/>
  <c r="H34" i="1" s="1"/>
  <c r="F7" i="1"/>
  <c r="G34" i="1" s="1"/>
  <c r="E7" i="1"/>
  <c r="F34" i="1" s="1"/>
  <c r="G6" i="1"/>
  <c r="H96" i="1" s="1"/>
  <c r="F6" i="1"/>
  <c r="G42" i="1" s="1"/>
  <c r="E6" i="1"/>
  <c r="F96" i="1" s="1"/>
  <c r="G70" i="1" l="1"/>
  <c r="G71" i="1" s="1"/>
  <c r="F42" i="1"/>
  <c r="H42" i="1"/>
  <c r="G52" i="1"/>
  <c r="E62" i="1"/>
  <c r="E70" i="1"/>
  <c r="E71" i="1" s="1"/>
  <c r="G96" i="1"/>
</calcChain>
</file>

<file path=xl/sharedStrings.xml><?xml version="1.0" encoding="utf-8"?>
<sst xmlns="http://schemas.openxmlformats.org/spreadsheetml/2006/main" count="145" uniqueCount="60">
  <si>
    <t xml:space="preserve">Цены на продукты ТОО "МЦФЭР-Казахстан" на 2013 г. </t>
  </si>
  <si>
    <t>ЖУРНАЛЫ</t>
  </si>
  <si>
    <t>№</t>
  </si>
  <si>
    <t>Наименование журнала</t>
  </si>
  <si>
    <t>Индекс</t>
  </si>
  <si>
    <t>Срок подписки/цена</t>
  </si>
  <si>
    <t>1 мес.</t>
  </si>
  <si>
    <t>3 мес.</t>
  </si>
  <si>
    <t>6 мес.</t>
  </si>
  <si>
    <t>12 мес.</t>
  </si>
  <si>
    <t>"Справочник кадровика. Казахстан"</t>
  </si>
  <si>
    <t>"Охрана труда. Казахстан"</t>
  </si>
  <si>
    <t>"Нормативные акты по безопасности и охране труда"</t>
  </si>
  <si>
    <t>"Кадры и делопроизводство. Вопросы и ответы"</t>
  </si>
  <si>
    <t>"Делопроизводство в Казахстане"</t>
  </si>
  <si>
    <t>"Справочник руководителя образовательного учреждения"</t>
  </si>
  <si>
    <t>"Справочник классного руководителя"</t>
  </si>
  <si>
    <t>"Справочник руководителя дошкольной организации"</t>
  </si>
  <si>
    <t>"Государственный заказ. Вопросы и ответы"</t>
  </si>
  <si>
    <t>"Справочник музыкального руководителя"</t>
  </si>
  <si>
    <t>"Старшая медицинская сестра"</t>
  </si>
  <si>
    <t>КОМПАКТ-ДИСКИ/ПРИЛОЖЕНИЯ</t>
  </si>
  <si>
    <t>Наименование продукта</t>
  </si>
  <si>
    <t>Стоимость 1 ед. продукта</t>
  </si>
  <si>
    <t>Компакт-диск "Шаблоны документов образовательного учреждения"</t>
  </si>
  <si>
    <t>ПРИЛОЖЕНИЯ К ЖУРНАЛАМ (БИБЛИОТЕКИ)</t>
  </si>
  <si>
    <t>Приложение к журналу "Охрана труда. Казахстан" "Библиотека специалиста по безопасности и охране труда"</t>
  </si>
  <si>
    <t>КОМПЛЕКТЫ – ЭКОНОМНО! ВЫГОДНО!</t>
  </si>
  <si>
    <t>Комплект "Безопасность и охрана труда"</t>
  </si>
  <si>
    <t>Стоимость за подписку</t>
  </si>
  <si>
    <t>1мес</t>
  </si>
  <si>
    <t>3мес</t>
  </si>
  <si>
    <t>6мес</t>
  </si>
  <si>
    <t>12мес</t>
  </si>
  <si>
    <t>Журнал "Охрана труда. Казахстан"</t>
  </si>
  <si>
    <t>Журнал "Нормативные акты по безопасности и охране труда"</t>
  </si>
  <si>
    <t>Приложение к журналу "Охрана труда. Казахстан"</t>
  </si>
  <si>
    <t>Итого:</t>
  </si>
  <si>
    <t xml:space="preserve">                         ЭКОНОМИЯ</t>
  </si>
  <si>
    <t>Комплект "Образцовый отдел кадров"</t>
  </si>
  <si>
    <t>Журнал "Справочник кадровика. Казахстан"</t>
  </si>
  <si>
    <t>Журнал "Кадры и делопроизводство. Вопросы и ответы"</t>
  </si>
  <si>
    <t xml:space="preserve">Журнал "Делопроизводство в Казахстане" </t>
  </si>
  <si>
    <t>Комплект "Руководитель организации образования"</t>
  </si>
  <si>
    <t>Журнал "Справочник руководителя образовательного учреждения"</t>
  </si>
  <si>
    <t>Журнал "Справочник музыкального руководителя"</t>
  </si>
  <si>
    <t>Журнал "Справочник классного руководителя"</t>
  </si>
  <si>
    <t>Журнал "Делопроизводство в Казахстане"</t>
  </si>
  <si>
    <t xml:space="preserve">                                 ЭКОНОМИЯ </t>
  </si>
  <si>
    <t>Комплект "Управление организацией образования"</t>
  </si>
  <si>
    <t>Журнал "Справочник руководителя дошкольной организации"</t>
  </si>
  <si>
    <t>Комплект "Руководитель дошкольной организации"</t>
  </si>
  <si>
    <t>Журнал "Государственный заказ. Вопросы и ответы"</t>
  </si>
  <si>
    <t xml:space="preserve">                                ЭКОНОМИЯ</t>
  </si>
  <si>
    <t>Комплект "Госзакупки и делопроизводство"</t>
  </si>
  <si>
    <t xml:space="preserve">                             ЭКОНОМИЯ </t>
  </si>
  <si>
    <t>Комплект  "Организация  управления в медицинских учреждениях"</t>
  </si>
  <si>
    <t>Журнал "Старшая медицинская сестра"</t>
  </si>
  <si>
    <t>Комплект "Профессиональные решения в бизнесе"</t>
  </si>
  <si>
    <t xml:space="preserve">при подписке в редакции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</si>
</sst>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b/>
      <sz val="10"/>
      <color indexed="8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3" fillId="0" borderId="0" xfId="0" applyFont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3" fontId="3" fillId="0" borderId="0" xfId="0" applyNumberFormat="1" applyFont="1" applyAlignment="1">
      <alignment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vertical="center" wrapText="1"/>
    </xf>
    <xf numFmtId="3" fontId="3" fillId="0" borderId="0" xfId="0" applyNumberFormat="1" applyFont="1" applyFill="1" applyAlignment="1">
      <alignment vertical="center" wrapText="1"/>
    </xf>
    <xf numFmtId="3" fontId="2" fillId="2" borderId="1" xfId="0" applyNumberFormat="1" applyFont="1" applyFill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vertical="center" wrapText="1"/>
    </xf>
    <xf numFmtId="0" fontId="1" fillId="3" borderId="1" xfId="0" applyFont="1" applyFill="1" applyBorder="1" applyAlignment="1">
      <alignment horizontal="left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3" fillId="3" borderId="0" xfId="0" applyFont="1" applyFill="1" applyAlignment="1">
      <alignment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9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5" fillId="3" borderId="0" xfId="0" applyFont="1" applyFill="1" applyAlignment="1">
      <alignment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8" xfId="0" applyFont="1" applyBorder="1" applyAlignment="1">
      <alignment vertical="center" wrapText="1"/>
    </xf>
    <xf numFmtId="0" fontId="6" fillId="0" borderId="1" xfId="0" applyFont="1" applyBorder="1" applyAlignment="1">
      <alignment horizontal="left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4" fillId="3" borderId="7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left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0" xfId="0" applyFont="1" applyFill="1" applyBorder="1" applyAlignment="1">
      <alignment horizontal="left" vertical="center" wrapText="1"/>
    </xf>
    <xf numFmtId="0" fontId="2" fillId="3" borderId="0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3" fontId="4" fillId="2" borderId="1" xfId="0" applyNumberFormat="1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3" fontId="6" fillId="3" borderId="4" xfId="0" applyNumberFormat="1" applyFont="1" applyFill="1" applyBorder="1" applyAlignment="1">
      <alignment horizontal="center" vertical="center" wrapText="1"/>
    </xf>
    <xf numFmtId="3" fontId="6" fillId="3" borderId="6" xfId="0" applyNumberFormat="1" applyFont="1" applyFill="1" applyBorder="1" applyAlignment="1">
      <alignment horizontal="center" vertical="center" wrapText="1"/>
    </xf>
    <xf numFmtId="3" fontId="6" fillId="3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3" fontId="4" fillId="2" borderId="4" xfId="0" applyNumberFormat="1" applyFont="1" applyFill="1" applyBorder="1" applyAlignment="1">
      <alignment horizontal="center" vertical="center" wrapText="1"/>
    </xf>
    <xf numFmtId="3" fontId="4" fillId="2" borderId="6" xfId="0" applyNumberFormat="1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3" borderId="4" xfId="0" applyNumberFormat="1" applyFont="1" applyFill="1" applyBorder="1" applyAlignment="1">
      <alignment horizontal="center" vertical="center" wrapText="1"/>
    </xf>
    <xf numFmtId="3" fontId="1" fillId="3" borderId="6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3" fontId="1" fillId="3" borderId="1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6"/>
  <sheetViews>
    <sheetView tabSelected="1" workbookViewId="0">
      <selection activeCell="A2" sqref="A2:H2"/>
    </sheetView>
  </sheetViews>
  <sheetFormatPr defaultRowHeight="15" x14ac:dyDescent="0.25"/>
  <cols>
    <col min="1" max="1" width="5.140625" customWidth="1"/>
    <col min="2" max="2" width="24.140625" customWidth="1"/>
  </cols>
  <sheetData>
    <row r="1" spans="1:8" s="1" customFormat="1" ht="15" customHeight="1" x14ac:dyDescent="0.25">
      <c r="A1" s="50" t="s">
        <v>0</v>
      </c>
      <c r="B1" s="50"/>
      <c r="C1" s="50"/>
      <c r="D1" s="50"/>
      <c r="E1" s="50"/>
      <c r="F1" s="50"/>
      <c r="G1" s="50"/>
      <c r="H1" s="50"/>
    </row>
    <row r="2" spans="1:8" s="1" customFormat="1" ht="15" customHeight="1" x14ac:dyDescent="0.25">
      <c r="A2" s="51" t="s">
        <v>59</v>
      </c>
      <c r="B2" s="51"/>
      <c r="C2" s="51"/>
      <c r="D2" s="51"/>
      <c r="E2" s="51"/>
      <c r="F2" s="51"/>
      <c r="G2" s="51"/>
      <c r="H2" s="51"/>
    </row>
    <row r="3" spans="1:8" s="3" customFormat="1" ht="12.75" x14ac:dyDescent="0.25">
      <c r="A3" s="2"/>
      <c r="B3" s="57" t="s">
        <v>1</v>
      </c>
      <c r="C3" s="57"/>
      <c r="D3" s="57"/>
      <c r="E3" s="57"/>
      <c r="F3" s="57"/>
      <c r="G3" s="57"/>
      <c r="H3" s="57"/>
    </row>
    <row r="4" spans="1:8" s="3" customFormat="1" ht="12.75" x14ac:dyDescent="0.25">
      <c r="A4" s="55" t="s">
        <v>2</v>
      </c>
      <c r="B4" s="57" t="s">
        <v>3</v>
      </c>
      <c r="C4" s="57" t="s">
        <v>4</v>
      </c>
      <c r="D4" s="57" t="s">
        <v>5</v>
      </c>
      <c r="E4" s="57"/>
      <c r="F4" s="57"/>
      <c r="G4" s="57"/>
      <c r="H4" s="57"/>
    </row>
    <row r="5" spans="1:8" s="3" customFormat="1" ht="12.75" x14ac:dyDescent="0.25">
      <c r="A5" s="56"/>
      <c r="B5" s="57"/>
      <c r="C5" s="57"/>
      <c r="D5" s="2" t="s">
        <v>6</v>
      </c>
      <c r="E5" s="2" t="s">
        <v>7</v>
      </c>
      <c r="F5" s="2" t="s">
        <v>8</v>
      </c>
      <c r="G5" s="57" t="s">
        <v>9</v>
      </c>
      <c r="H5" s="57"/>
    </row>
    <row r="6" spans="1:8" s="3" customFormat="1" ht="25.5" x14ac:dyDescent="0.25">
      <c r="A6" s="4">
        <v>1</v>
      </c>
      <c r="B6" s="5" t="s">
        <v>10</v>
      </c>
      <c r="C6" s="4">
        <v>75516</v>
      </c>
      <c r="D6" s="6">
        <v>2330</v>
      </c>
      <c r="E6" s="6">
        <f>D6*3</f>
        <v>6990</v>
      </c>
      <c r="F6" s="6">
        <f>D6*6</f>
        <v>13980</v>
      </c>
      <c r="G6" s="74">
        <f>D6*12</f>
        <v>27960</v>
      </c>
      <c r="H6" s="74"/>
    </row>
    <row r="7" spans="1:8" s="3" customFormat="1" ht="25.5" x14ac:dyDescent="0.25">
      <c r="A7" s="4">
        <v>2</v>
      </c>
      <c r="B7" s="5" t="s">
        <v>11</v>
      </c>
      <c r="C7" s="4">
        <v>75517</v>
      </c>
      <c r="D7" s="6">
        <v>1870</v>
      </c>
      <c r="E7" s="6">
        <f t="shared" ref="E7:E16" si="0">D7*3</f>
        <v>5610</v>
      </c>
      <c r="F7" s="6">
        <f t="shared" ref="F7:F16" si="1">D7*6</f>
        <v>11220</v>
      </c>
      <c r="G7" s="74">
        <f t="shared" ref="G7:G16" si="2">D7*12</f>
        <v>22440</v>
      </c>
      <c r="H7" s="74"/>
    </row>
    <row r="8" spans="1:8" s="3" customFormat="1" ht="38.25" x14ac:dyDescent="0.25">
      <c r="A8" s="4">
        <v>3</v>
      </c>
      <c r="B8" s="5" t="s">
        <v>12</v>
      </c>
      <c r="C8" s="4">
        <v>74315</v>
      </c>
      <c r="D8" s="6">
        <v>1305</v>
      </c>
      <c r="E8" s="6">
        <f t="shared" si="0"/>
        <v>3915</v>
      </c>
      <c r="F8" s="6">
        <f t="shared" si="1"/>
        <v>7830</v>
      </c>
      <c r="G8" s="74">
        <f t="shared" si="2"/>
        <v>15660</v>
      </c>
      <c r="H8" s="74"/>
    </row>
    <row r="9" spans="1:8" s="3" customFormat="1" ht="38.25" x14ac:dyDescent="0.25">
      <c r="A9" s="4">
        <v>4</v>
      </c>
      <c r="B9" s="5" t="s">
        <v>13</v>
      </c>
      <c r="C9" s="4">
        <v>74406</v>
      </c>
      <c r="D9" s="6">
        <v>1460</v>
      </c>
      <c r="E9" s="6">
        <f t="shared" si="0"/>
        <v>4380</v>
      </c>
      <c r="F9" s="6">
        <f t="shared" si="1"/>
        <v>8760</v>
      </c>
      <c r="G9" s="74">
        <f t="shared" si="2"/>
        <v>17520</v>
      </c>
      <c r="H9" s="74"/>
    </row>
    <row r="10" spans="1:8" s="3" customFormat="1" ht="25.5" x14ac:dyDescent="0.25">
      <c r="A10" s="4">
        <v>5</v>
      </c>
      <c r="B10" s="5" t="s">
        <v>14</v>
      </c>
      <c r="C10" s="4">
        <v>75385</v>
      </c>
      <c r="D10" s="6">
        <v>1750</v>
      </c>
      <c r="E10" s="6">
        <f t="shared" si="0"/>
        <v>5250</v>
      </c>
      <c r="F10" s="6">
        <f t="shared" si="1"/>
        <v>10500</v>
      </c>
      <c r="G10" s="74">
        <f t="shared" si="2"/>
        <v>21000</v>
      </c>
      <c r="H10" s="74"/>
    </row>
    <row r="11" spans="1:8" s="3" customFormat="1" ht="51" x14ac:dyDescent="0.25">
      <c r="A11" s="4">
        <v>6</v>
      </c>
      <c r="B11" s="5" t="s">
        <v>15</v>
      </c>
      <c r="C11" s="4">
        <v>75384</v>
      </c>
      <c r="D11" s="6">
        <v>1130</v>
      </c>
      <c r="E11" s="6">
        <f t="shared" si="0"/>
        <v>3390</v>
      </c>
      <c r="F11" s="6">
        <f t="shared" si="1"/>
        <v>6780</v>
      </c>
      <c r="G11" s="74">
        <f>D11*12</f>
        <v>13560</v>
      </c>
      <c r="H11" s="74"/>
    </row>
    <row r="12" spans="1:8" s="3" customFormat="1" ht="25.5" x14ac:dyDescent="0.25">
      <c r="A12" s="4">
        <v>7</v>
      </c>
      <c r="B12" s="5" t="s">
        <v>16</v>
      </c>
      <c r="C12" s="4">
        <v>74133</v>
      </c>
      <c r="D12" s="6">
        <v>1020</v>
      </c>
      <c r="E12" s="6">
        <f t="shared" si="0"/>
        <v>3060</v>
      </c>
      <c r="F12" s="6">
        <f t="shared" si="1"/>
        <v>6120</v>
      </c>
      <c r="G12" s="74">
        <f t="shared" si="2"/>
        <v>12240</v>
      </c>
      <c r="H12" s="74"/>
    </row>
    <row r="13" spans="1:8" s="3" customFormat="1" ht="38.25" x14ac:dyDescent="0.25">
      <c r="A13" s="4">
        <v>8</v>
      </c>
      <c r="B13" s="5" t="s">
        <v>17</v>
      </c>
      <c r="C13" s="4">
        <v>74405</v>
      </c>
      <c r="D13" s="6">
        <v>1270</v>
      </c>
      <c r="E13" s="6">
        <f t="shared" si="0"/>
        <v>3810</v>
      </c>
      <c r="F13" s="6">
        <f t="shared" si="1"/>
        <v>7620</v>
      </c>
      <c r="G13" s="74">
        <f t="shared" si="2"/>
        <v>15240</v>
      </c>
      <c r="H13" s="74"/>
    </row>
    <row r="14" spans="1:8" s="3" customFormat="1" ht="12" customHeight="1" x14ac:dyDescent="0.25">
      <c r="A14" s="4">
        <v>9</v>
      </c>
      <c r="B14" s="5" t="s">
        <v>18</v>
      </c>
      <c r="C14" s="4">
        <v>74380</v>
      </c>
      <c r="D14" s="7">
        <v>1525</v>
      </c>
      <c r="E14" s="6">
        <f t="shared" si="0"/>
        <v>4575</v>
      </c>
      <c r="F14" s="6">
        <f t="shared" si="1"/>
        <v>9150</v>
      </c>
      <c r="G14" s="74">
        <f t="shared" si="2"/>
        <v>18300</v>
      </c>
      <c r="H14" s="74"/>
    </row>
    <row r="15" spans="1:8" s="3" customFormat="1" ht="38.25" x14ac:dyDescent="0.25">
      <c r="A15" s="4">
        <v>10</v>
      </c>
      <c r="B15" s="5" t="s">
        <v>19</v>
      </c>
      <c r="C15" s="4">
        <v>74519</v>
      </c>
      <c r="D15" s="6">
        <v>1260</v>
      </c>
      <c r="E15" s="6">
        <f t="shared" si="0"/>
        <v>3780</v>
      </c>
      <c r="F15" s="6">
        <f t="shared" si="1"/>
        <v>7560</v>
      </c>
      <c r="G15" s="74">
        <f t="shared" si="2"/>
        <v>15120</v>
      </c>
      <c r="H15" s="74"/>
    </row>
    <row r="16" spans="1:8" s="3" customFormat="1" ht="25.5" x14ac:dyDescent="0.25">
      <c r="A16" s="4">
        <v>11</v>
      </c>
      <c r="B16" s="5" t="s">
        <v>20</v>
      </c>
      <c r="C16" s="4">
        <v>74520</v>
      </c>
      <c r="D16" s="6">
        <v>1660</v>
      </c>
      <c r="E16" s="6">
        <f t="shared" si="0"/>
        <v>4980</v>
      </c>
      <c r="F16" s="6">
        <f t="shared" si="1"/>
        <v>9960</v>
      </c>
      <c r="G16" s="74">
        <f t="shared" si="2"/>
        <v>19920</v>
      </c>
      <c r="H16" s="74"/>
    </row>
    <row r="17" spans="1:10" s="3" customFormat="1" ht="12.75" x14ac:dyDescent="0.25">
      <c r="A17" s="8"/>
      <c r="B17" s="9"/>
      <c r="C17" s="8"/>
      <c r="D17" s="8"/>
      <c r="E17" s="8"/>
      <c r="F17" s="8"/>
      <c r="G17" s="8"/>
      <c r="H17" s="8"/>
    </row>
    <row r="18" spans="1:10" s="3" customFormat="1" ht="12.75" x14ac:dyDescent="0.25">
      <c r="A18" s="2"/>
      <c r="B18" s="57" t="s">
        <v>21</v>
      </c>
      <c r="C18" s="57"/>
      <c r="D18" s="57"/>
      <c r="E18" s="57"/>
      <c r="F18" s="57"/>
      <c r="G18" s="57"/>
      <c r="H18" s="57"/>
    </row>
    <row r="19" spans="1:10" s="3" customFormat="1" ht="25.5" x14ac:dyDescent="0.25">
      <c r="A19" s="2" t="s">
        <v>2</v>
      </c>
      <c r="B19" s="10" t="s">
        <v>22</v>
      </c>
      <c r="C19" s="2" t="s">
        <v>4</v>
      </c>
      <c r="D19" s="57" t="s">
        <v>5</v>
      </c>
      <c r="E19" s="57"/>
      <c r="F19" s="57"/>
      <c r="G19" s="57"/>
      <c r="H19" s="57"/>
    </row>
    <row r="20" spans="1:10" s="3" customFormat="1" ht="42" customHeight="1" x14ac:dyDescent="0.25">
      <c r="A20" s="2"/>
      <c r="B20" s="10"/>
      <c r="C20" s="2"/>
      <c r="D20" s="2" t="s">
        <v>23</v>
      </c>
      <c r="E20" s="2" t="s">
        <v>8</v>
      </c>
      <c r="F20" s="57" t="s">
        <v>9</v>
      </c>
      <c r="G20" s="57"/>
      <c r="H20" s="57"/>
    </row>
    <row r="21" spans="1:10" s="3" customFormat="1" ht="51" x14ac:dyDescent="0.25">
      <c r="A21" s="4">
        <v>1</v>
      </c>
      <c r="B21" s="5" t="s">
        <v>24</v>
      </c>
      <c r="C21" s="4">
        <v>74226</v>
      </c>
      <c r="D21" s="6">
        <v>2134</v>
      </c>
      <c r="E21" s="6">
        <v>2134</v>
      </c>
      <c r="F21" s="74">
        <f>E21*2</f>
        <v>4268</v>
      </c>
      <c r="G21" s="74"/>
      <c r="H21" s="74"/>
    </row>
    <row r="22" spans="1:10" s="3" customFormat="1" ht="12.75" x14ac:dyDescent="0.25">
      <c r="A22" s="79" t="s">
        <v>25</v>
      </c>
      <c r="B22" s="80"/>
      <c r="C22" s="80"/>
      <c r="D22" s="80"/>
      <c r="E22" s="80"/>
      <c r="F22" s="80"/>
      <c r="G22" s="80"/>
      <c r="H22" s="81"/>
    </row>
    <row r="23" spans="1:10" s="3" customFormat="1" ht="25.5" x14ac:dyDescent="0.25">
      <c r="A23" s="2" t="s">
        <v>2</v>
      </c>
      <c r="B23" s="10" t="s">
        <v>22</v>
      </c>
      <c r="C23" s="2" t="s">
        <v>4</v>
      </c>
      <c r="D23" s="57" t="s">
        <v>5</v>
      </c>
      <c r="E23" s="57"/>
      <c r="F23" s="57"/>
      <c r="G23" s="57"/>
      <c r="H23" s="57"/>
    </row>
    <row r="24" spans="1:10" s="3" customFormat="1" ht="42" customHeight="1" x14ac:dyDescent="0.25">
      <c r="A24" s="2"/>
      <c r="B24" s="10"/>
      <c r="C24" s="2"/>
      <c r="D24" s="2" t="s">
        <v>23</v>
      </c>
      <c r="E24" s="2" t="s">
        <v>8</v>
      </c>
      <c r="F24" s="57" t="s">
        <v>9</v>
      </c>
      <c r="G24" s="57"/>
      <c r="H24" s="57"/>
    </row>
    <row r="25" spans="1:10" s="3" customFormat="1" ht="76.5" x14ac:dyDescent="0.25">
      <c r="A25" s="4">
        <v>1</v>
      </c>
      <c r="B25" s="5" t="s">
        <v>26</v>
      </c>
      <c r="C25" s="4">
        <v>74224</v>
      </c>
      <c r="D25" s="6">
        <v>3700</v>
      </c>
      <c r="E25" s="6">
        <v>3700</v>
      </c>
      <c r="F25" s="78">
        <v>3700</v>
      </c>
      <c r="G25" s="78"/>
      <c r="H25" s="78"/>
      <c r="J25" s="11"/>
    </row>
    <row r="26" spans="1:10" s="16" customFormat="1" ht="12.75" x14ac:dyDescent="0.25">
      <c r="A26" s="12"/>
      <c r="B26" s="13"/>
      <c r="C26" s="14"/>
      <c r="D26" s="14"/>
      <c r="E26" s="14"/>
      <c r="F26" s="14"/>
      <c r="G26" s="14"/>
      <c r="H26" s="15"/>
      <c r="J26" s="17"/>
    </row>
    <row r="27" spans="1:10" s="3" customFormat="1" ht="15" customHeight="1" x14ac:dyDescent="0.25">
      <c r="A27" s="79" t="s">
        <v>27</v>
      </c>
      <c r="B27" s="80"/>
      <c r="C27" s="80"/>
      <c r="D27" s="80"/>
      <c r="E27" s="80"/>
      <c r="F27" s="80"/>
      <c r="G27" s="80"/>
      <c r="H27" s="81"/>
    </row>
    <row r="28" spans="1:10" s="3" customFormat="1" ht="35.25" customHeight="1" x14ac:dyDescent="0.25">
      <c r="A28" s="58">
        <v>1</v>
      </c>
      <c r="B28" s="55" t="s">
        <v>28</v>
      </c>
      <c r="C28" s="55" t="s">
        <v>4</v>
      </c>
      <c r="D28" s="55" t="s">
        <v>23</v>
      </c>
      <c r="E28" s="57" t="s">
        <v>29</v>
      </c>
      <c r="F28" s="57"/>
      <c r="G28" s="57"/>
      <c r="H28" s="57"/>
    </row>
    <row r="29" spans="1:10" s="3" customFormat="1" ht="12.75" x14ac:dyDescent="0.25">
      <c r="A29" s="59"/>
      <c r="B29" s="56"/>
      <c r="C29" s="56"/>
      <c r="D29" s="56"/>
      <c r="E29" s="2" t="s">
        <v>30</v>
      </c>
      <c r="F29" s="2" t="s">
        <v>31</v>
      </c>
      <c r="G29" s="2" t="s">
        <v>32</v>
      </c>
      <c r="H29" s="2" t="s">
        <v>33</v>
      </c>
    </row>
    <row r="30" spans="1:10" s="3" customFormat="1" ht="25.5" x14ac:dyDescent="0.25">
      <c r="A30" s="59"/>
      <c r="B30" s="5" t="s">
        <v>34</v>
      </c>
      <c r="C30" s="52">
        <v>77224</v>
      </c>
      <c r="D30" s="6">
        <v>1683</v>
      </c>
      <c r="E30" s="6">
        <v>1683</v>
      </c>
      <c r="F30" s="6">
        <f>E30*3</f>
        <v>5049</v>
      </c>
      <c r="G30" s="6">
        <f>E30*6</f>
        <v>10098</v>
      </c>
      <c r="H30" s="6">
        <f>E30*12</f>
        <v>20196</v>
      </c>
    </row>
    <row r="31" spans="1:10" s="3" customFormat="1" ht="38.25" x14ac:dyDescent="0.25">
      <c r="A31" s="59"/>
      <c r="B31" s="5" t="s">
        <v>35</v>
      </c>
      <c r="C31" s="53"/>
      <c r="D31" s="6">
        <v>1174.5</v>
      </c>
      <c r="E31" s="6">
        <v>1175</v>
      </c>
      <c r="F31" s="6">
        <f>E31*3</f>
        <v>3525</v>
      </c>
      <c r="G31" s="6">
        <f>E31*6</f>
        <v>7050</v>
      </c>
      <c r="H31" s="6">
        <f>E31*12</f>
        <v>14100</v>
      </c>
    </row>
    <row r="32" spans="1:10" s="3" customFormat="1" ht="26.25" customHeight="1" x14ac:dyDescent="0.25">
      <c r="A32" s="59"/>
      <c r="B32" s="5" t="s">
        <v>36</v>
      </c>
      <c r="C32" s="54"/>
      <c r="D32" s="6">
        <v>3330</v>
      </c>
      <c r="E32" s="6">
        <v>3330</v>
      </c>
      <c r="F32" s="6">
        <v>3330</v>
      </c>
      <c r="G32" s="6">
        <v>3330</v>
      </c>
      <c r="H32" s="6">
        <v>3330</v>
      </c>
    </row>
    <row r="33" spans="1:8" s="3" customFormat="1" ht="12.75" x14ac:dyDescent="0.25">
      <c r="A33" s="59"/>
      <c r="B33" s="10" t="s">
        <v>37</v>
      </c>
      <c r="C33" s="2"/>
      <c r="D33" s="2"/>
      <c r="E33" s="18">
        <f>SUM(E30:E32)</f>
        <v>6188</v>
      </c>
      <c r="F33" s="18">
        <f>SUM(F30:F32)</f>
        <v>11904</v>
      </c>
      <c r="G33" s="18">
        <f>SUM(G30:G32)</f>
        <v>20478</v>
      </c>
      <c r="H33" s="18">
        <f>SUM(H30:H32)</f>
        <v>37626</v>
      </c>
    </row>
    <row r="34" spans="1:8" s="3" customFormat="1" ht="25.5" x14ac:dyDescent="0.25">
      <c r="A34" s="60"/>
      <c r="B34" s="10" t="s">
        <v>38</v>
      </c>
      <c r="C34" s="2"/>
      <c r="D34" s="2"/>
      <c r="E34" s="18">
        <f>(D7+D8+D25)-E33</f>
        <v>687</v>
      </c>
      <c r="F34" s="18">
        <f>(E7+E8+E25)-F33</f>
        <v>1321</v>
      </c>
      <c r="G34" s="18">
        <f>(F7+F8+E25)-G33</f>
        <v>2272</v>
      </c>
      <c r="H34" s="18">
        <f>(G7+G8+E25)-H33</f>
        <v>4174</v>
      </c>
    </row>
    <row r="35" spans="1:8" s="3" customFormat="1" ht="12.75" x14ac:dyDescent="0.25">
      <c r="A35" s="19"/>
      <c r="B35" s="20"/>
      <c r="C35" s="21"/>
      <c r="D35" s="21"/>
      <c r="E35" s="21"/>
      <c r="F35" s="21"/>
      <c r="G35" s="21"/>
      <c r="H35" s="22"/>
    </row>
    <row r="36" spans="1:8" s="3" customFormat="1" ht="31.5" customHeight="1" x14ac:dyDescent="0.25">
      <c r="A36" s="52">
        <v>2</v>
      </c>
      <c r="B36" s="55" t="s">
        <v>39</v>
      </c>
      <c r="C36" s="55" t="s">
        <v>4</v>
      </c>
      <c r="D36" s="55" t="s">
        <v>23</v>
      </c>
      <c r="E36" s="57" t="s">
        <v>29</v>
      </c>
      <c r="F36" s="57"/>
      <c r="G36" s="57"/>
      <c r="H36" s="57"/>
    </row>
    <row r="37" spans="1:8" s="3" customFormat="1" ht="12.75" customHeight="1" x14ac:dyDescent="0.25">
      <c r="A37" s="53"/>
      <c r="B37" s="56"/>
      <c r="C37" s="56"/>
      <c r="D37" s="56"/>
      <c r="E37" s="2" t="s">
        <v>30</v>
      </c>
      <c r="F37" s="2" t="s">
        <v>31</v>
      </c>
      <c r="G37" s="2" t="s">
        <v>32</v>
      </c>
      <c r="H37" s="2" t="s">
        <v>33</v>
      </c>
    </row>
    <row r="38" spans="1:8" s="3" customFormat="1" ht="25.5" x14ac:dyDescent="0.25">
      <c r="A38" s="53"/>
      <c r="B38" s="5" t="s">
        <v>40</v>
      </c>
      <c r="C38" s="77">
        <v>77225</v>
      </c>
      <c r="D38" s="6">
        <v>2097</v>
      </c>
      <c r="E38" s="6">
        <v>2097</v>
      </c>
      <c r="F38" s="6">
        <f>E38*3</f>
        <v>6291</v>
      </c>
      <c r="G38" s="6">
        <f>E38*6</f>
        <v>12582</v>
      </c>
      <c r="H38" s="6">
        <f>E38*12</f>
        <v>25164</v>
      </c>
    </row>
    <row r="39" spans="1:8" s="3" customFormat="1" ht="38.25" x14ac:dyDescent="0.25">
      <c r="A39" s="53"/>
      <c r="B39" s="5" t="s">
        <v>41</v>
      </c>
      <c r="C39" s="77"/>
      <c r="D39" s="6">
        <v>1314</v>
      </c>
      <c r="E39" s="6">
        <v>1314</v>
      </c>
      <c r="F39" s="6">
        <f>E39*3</f>
        <v>3942</v>
      </c>
      <c r="G39" s="6">
        <f>E39*6</f>
        <v>7884</v>
      </c>
      <c r="H39" s="6">
        <f>E39*12</f>
        <v>15768</v>
      </c>
    </row>
    <row r="40" spans="1:8" s="3" customFormat="1" ht="38.25" x14ac:dyDescent="0.25">
      <c r="A40" s="53"/>
      <c r="B40" s="5" t="s">
        <v>42</v>
      </c>
      <c r="C40" s="77"/>
      <c r="D40" s="6">
        <v>1575</v>
      </c>
      <c r="E40" s="6">
        <v>1575</v>
      </c>
      <c r="F40" s="6">
        <f>E40*3</f>
        <v>4725</v>
      </c>
      <c r="G40" s="6">
        <f>E40*6</f>
        <v>9450</v>
      </c>
      <c r="H40" s="6">
        <f>E40*12</f>
        <v>18900</v>
      </c>
    </row>
    <row r="41" spans="1:8" s="3" customFormat="1" ht="12.75" x14ac:dyDescent="0.25">
      <c r="A41" s="53"/>
      <c r="B41" s="10" t="s">
        <v>37</v>
      </c>
      <c r="C41" s="2"/>
      <c r="D41" s="23"/>
      <c r="E41" s="18">
        <f>SUM(E38:E40)</f>
        <v>4986</v>
      </c>
      <c r="F41" s="18">
        <f>SUM(F38:F40)</f>
        <v>14958</v>
      </c>
      <c r="G41" s="18">
        <f>SUM(G38:G40)</f>
        <v>29916</v>
      </c>
      <c r="H41" s="18">
        <f>SUM(H38:H40)</f>
        <v>59832</v>
      </c>
    </row>
    <row r="42" spans="1:8" s="3" customFormat="1" ht="25.5" x14ac:dyDescent="0.25">
      <c r="A42" s="54"/>
      <c r="B42" s="10" t="s">
        <v>38</v>
      </c>
      <c r="C42" s="2"/>
      <c r="D42" s="2"/>
      <c r="E42" s="18">
        <f>(D6+D9+D10)-E41</f>
        <v>554</v>
      </c>
      <c r="F42" s="18">
        <f>(E6+E9+E10)-F41</f>
        <v>1662</v>
      </c>
      <c r="G42" s="18">
        <f>(F6+F9+F10)-G41</f>
        <v>3324</v>
      </c>
      <c r="H42" s="18">
        <f>(G6+G9+G10)-H41</f>
        <v>6648</v>
      </c>
    </row>
    <row r="43" spans="1:8" s="3" customFormat="1" ht="12.75" x14ac:dyDescent="0.25">
      <c r="A43" s="24"/>
      <c r="B43" s="20"/>
      <c r="C43" s="21"/>
      <c r="D43" s="21"/>
      <c r="E43" s="21"/>
      <c r="F43" s="21"/>
      <c r="G43" s="21"/>
      <c r="H43" s="22"/>
    </row>
    <row r="44" spans="1:8" s="3" customFormat="1" ht="24.75" customHeight="1" x14ac:dyDescent="0.25">
      <c r="A44" s="52">
        <v>3</v>
      </c>
      <c r="B44" s="57" t="s">
        <v>43</v>
      </c>
      <c r="C44" s="55" t="s">
        <v>4</v>
      </c>
      <c r="D44" s="57" t="s">
        <v>23</v>
      </c>
      <c r="E44" s="57" t="s">
        <v>29</v>
      </c>
      <c r="F44" s="57"/>
      <c r="G44" s="57"/>
      <c r="H44" s="57"/>
    </row>
    <row r="45" spans="1:8" s="3" customFormat="1" ht="12.75" x14ac:dyDescent="0.25">
      <c r="A45" s="53"/>
      <c r="B45" s="57"/>
      <c r="C45" s="56"/>
      <c r="D45" s="57"/>
      <c r="E45" s="57" t="s">
        <v>8</v>
      </c>
      <c r="F45" s="57"/>
      <c r="G45" s="57" t="s">
        <v>9</v>
      </c>
      <c r="H45" s="57"/>
    </row>
    <row r="46" spans="1:8" s="3" customFormat="1" ht="51" x14ac:dyDescent="0.25">
      <c r="A46" s="53"/>
      <c r="B46" s="5" t="s">
        <v>44</v>
      </c>
      <c r="C46" s="52">
        <v>77384</v>
      </c>
      <c r="D46" s="6">
        <v>1017</v>
      </c>
      <c r="E46" s="74">
        <f>D46*6</f>
        <v>6102</v>
      </c>
      <c r="F46" s="74"/>
      <c r="G46" s="74">
        <f>E46*2</f>
        <v>12204</v>
      </c>
      <c r="H46" s="74"/>
    </row>
    <row r="47" spans="1:8" s="3" customFormat="1" ht="22.5" customHeight="1" x14ac:dyDescent="0.25">
      <c r="A47" s="53"/>
      <c r="B47" s="5" t="s">
        <v>45</v>
      </c>
      <c r="C47" s="53"/>
      <c r="D47" s="6">
        <v>1134</v>
      </c>
      <c r="E47" s="74">
        <f>D47*6</f>
        <v>6804</v>
      </c>
      <c r="F47" s="74"/>
      <c r="G47" s="74">
        <f>E47*2</f>
        <v>13608</v>
      </c>
      <c r="H47" s="74"/>
    </row>
    <row r="48" spans="1:8" s="3" customFormat="1" ht="15" customHeight="1" x14ac:dyDescent="0.25">
      <c r="A48" s="53"/>
      <c r="B48" s="5" t="s">
        <v>46</v>
      </c>
      <c r="C48" s="53"/>
      <c r="D48" s="4">
        <v>918</v>
      </c>
      <c r="E48" s="74">
        <f>D48*6</f>
        <v>5508</v>
      </c>
      <c r="F48" s="74"/>
      <c r="G48" s="74">
        <f>E48*2</f>
        <v>11016</v>
      </c>
      <c r="H48" s="74"/>
    </row>
    <row r="49" spans="1:8" s="3" customFormat="1" ht="17.25" customHeight="1" x14ac:dyDescent="0.25">
      <c r="A49" s="53"/>
      <c r="B49" s="5" t="s">
        <v>47</v>
      </c>
      <c r="C49" s="53"/>
      <c r="D49" s="6">
        <v>1575</v>
      </c>
      <c r="E49" s="74">
        <f>D49*6</f>
        <v>9450</v>
      </c>
      <c r="F49" s="74"/>
      <c r="G49" s="74">
        <f>E49*2</f>
        <v>18900</v>
      </c>
      <c r="H49" s="74"/>
    </row>
    <row r="50" spans="1:8" s="27" customFormat="1" ht="51" x14ac:dyDescent="0.25">
      <c r="A50" s="53"/>
      <c r="B50" s="25" t="s">
        <v>24</v>
      </c>
      <c r="C50" s="54"/>
      <c r="D50" s="26">
        <v>1921</v>
      </c>
      <c r="E50" s="75">
        <f>D50*1</f>
        <v>1921</v>
      </c>
      <c r="F50" s="76"/>
      <c r="G50" s="75">
        <f>E50*2</f>
        <v>3842</v>
      </c>
      <c r="H50" s="76"/>
    </row>
    <row r="51" spans="1:8" s="30" customFormat="1" ht="12.75" x14ac:dyDescent="0.25">
      <c r="A51" s="53"/>
      <c r="B51" s="28" t="s">
        <v>37</v>
      </c>
      <c r="C51" s="29"/>
      <c r="D51" s="29"/>
      <c r="E51" s="72">
        <f>E46+E47+E48+E49+E50</f>
        <v>29785</v>
      </c>
      <c r="F51" s="73"/>
      <c r="G51" s="72">
        <f>G46+G47+G48+G49+G50</f>
        <v>59570</v>
      </c>
      <c r="H51" s="73"/>
    </row>
    <row r="52" spans="1:8" s="30" customFormat="1" ht="15" customHeight="1" x14ac:dyDescent="0.25">
      <c r="A52" s="54"/>
      <c r="B52" s="28" t="s">
        <v>48</v>
      </c>
      <c r="C52" s="29"/>
      <c r="D52" s="29"/>
      <c r="E52" s="72">
        <f>(F11+F12+F15+F10+E21)-E51</f>
        <v>3309</v>
      </c>
      <c r="F52" s="73"/>
      <c r="G52" s="72">
        <f>(G10+G11+G12+G15+F21)-G51</f>
        <v>6618</v>
      </c>
      <c r="H52" s="73"/>
    </row>
    <row r="53" spans="1:8" s="3" customFormat="1" ht="12.75" x14ac:dyDescent="0.25">
      <c r="A53" s="31"/>
      <c r="B53" s="20"/>
      <c r="C53" s="21"/>
      <c r="D53" s="21"/>
      <c r="E53" s="21"/>
      <c r="F53" s="21"/>
      <c r="G53" s="21"/>
      <c r="H53" s="22"/>
    </row>
    <row r="54" spans="1:8" s="3" customFormat="1" ht="24" customHeight="1" x14ac:dyDescent="0.25">
      <c r="A54" s="52">
        <v>4</v>
      </c>
      <c r="B54" s="57" t="s">
        <v>49</v>
      </c>
      <c r="C54" s="57" t="s">
        <v>4</v>
      </c>
      <c r="D54" s="57" t="s">
        <v>23</v>
      </c>
      <c r="E54" s="57" t="s">
        <v>29</v>
      </c>
      <c r="F54" s="57"/>
      <c r="G54" s="57"/>
      <c r="H54" s="57"/>
    </row>
    <row r="55" spans="1:8" s="3" customFormat="1" ht="24" customHeight="1" x14ac:dyDescent="0.25">
      <c r="A55" s="53"/>
      <c r="B55" s="57"/>
      <c r="C55" s="57"/>
      <c r="D55" s="57"/>
      <c r="E55" s="57" t="s">
        <v>8</v>
      </c>
      <c r="F55" s="57"/>
      <c r="G55" s="57" t="s">
        <v>9</v>
      </c>
      <c r="H55" s="57"/>
    </row>
    <row r="56" spans="1:8" s="3" customFormat="1" ht="51" x14ac:dyDescent="0.25">
      <c r="A56" s="53"/>
      <c r="B56" s="5" t="s">
        <v>44</v>
      </c>
      <c r="C56" s="52">
        <v>77222</v>
      </c>
      <c r="D56" s="6">
        <v>1017</v>
      </c>
      <c r="E56" s="74">
        <f>D56*6</f>
        <v>6102</v>
      </c>
      <c r="F56" s="74"/>
      <c r="G56" s="74">
        <f>E56*2</f>
        <v>12204</v>
      </c>
      <c r="H56" s="74"/>
    </row>
    <row r="57" spans="1:8" s="3" customFormat="1" ht="24.75" customHeight="1" x14ac:dyDescent="0.25">
      <c r="A57" s="53"/>
      <c r="B57" s="5" t="s">
        <v>45</v>
      </c>
      <c r="C57" s="53"/>
      <c r="D57" s="6">
        <v>1134</v>
      </c>
      <c r="E57" s="74">
        <f>D57*6</f>
        <v>6804</v>
      </c>
      <c r="F57" s="74"/>
      <c r="G57" s="74">
        <f>E57*2</f>
        <v>13608</v>
      </c>
      <c r="H57" s="74"/>
    </row>
    <row r="58" spans="1:8" s="3" customFormat="1" ht="15.75" customHeight="1" x14ac:dyDescent="0.25">
      <c r="A58" s="53"/>
      <c r="B58" s="5" t="s">
        <v>46</v>
      </c>
      <c r="C58" s="53"/>
      <c r="D58" s="4">
        <v>918</v>
      </c>
      <c r="E58" s="74">
        <f>D58*6</f>
        <v>5508</v>
      </c>
      <c r="F58" s="74"/>
      <c r="G58" s="74">
        <f>E58*2</f>
        <v>11016</v>
      </c>
      <c r="H58" s="74"/>
    </row>
    <row r="59" spans="1:8" s="3" customFormat="1" ht="38.25" x14ac:dyDescent="0.25">
      <c r="A59" s="53"/>
      <c r="B59" s="5" t="s">
        <v>50</v>
      </c>
      <c r="C59" s="53"/>
      <c r="D59" s="6">
        <v>1143</v>
      </c>
      <c r="E59" s="74">
        <f>D59*6</f>
        <v>6858</v>
      </c>
      <c r="F59" s="74"/>
      <c r="G59" s="74">
        <f>E59*2</f>
        <v>13716</v>
      </c>
      <c r="H59" s="74"/>
    </row>
    <row r="60" spans="1:8" s="34" customFormat="1" ht="51" x14ac:dyDescent="0.25">
      <c r="A60" s="53"/>
      <c r="B60" s="32" t="s">
        <v>24</v>
      </c>
      <c r="C60" s="54"/>
      <c r="D60" s="33">
        <v>1921</v>
      </c>
      <c r="E60" s="66">
        <v>1921</v>
      </c>
      <c r="F60" s="67"/>
      <c r="G60" s="68">
        <f>E60*2</f>
        <v>3842</v>
      </c>
      <c r="H60" s="68"/>
    </row>
    <row r="61" spans="1:8" s="30" customFormat="1" ht="12.75" x14ac:dyDescent="0.25">
      <c r="A61" s="53"/>
      <c r="B61" s="28" t="s">
        <v>37</v>
      </c>
      <c r="C61" s="29"/>
      <c r="D61" s="29"/>
      <c r="E61" s="72">
        <f>E56+E57+E58+E59+E60</f>
        <v>27193</v>
      </c>
      <c r="F61" s="73"/>
      <c r="G61" s="72">
        <f>G56+G57+G58+G59+G60</f>
        <v>54386</v>
      </c>
      <c r="H61" s="73"/>
    </row>
    <row r="62" spans="1:8" s="30" customFormat="1" ht="25.5" x14ac:dyDescent="0.25">
      <c r="A62" s="54"/>
      <c r="B62" s="10" t="s">
        <v>38</v>
      </c>
      <c r="C62" s="29"/>
      <c r="D62" s="29"/>
      <c r="E62" s="61">
        <f>(F11+F12+F13+F15+E21)-E61</f>
        <v>3021</v>
      </c>
      <c r="F62" s="61"/>
      <c r="G62" s="61">
        <f>(G11+G12+G13+G15+F21)-G61</f>
        <v>6042</v>
      </c>
      <c r="H62" s="61"/>
    </row>
    <row r="63" spans="1:8" s="30" customFormat="1" ht="12.75" x14ac:dyDescent="0.25">
      <c r="A63" s="35"/>
      <c r="B63" s="36"/>
      <c r="C63" s="37"/>
      <c r="D63" s="37"/>
      <c r="E63" s="37"/>
      <c r="F63" s="37"/>
      <c r="G63" s="37"/>
      <c r="H63" s="38"/>
    </row>
    <row r="64" spans="1:8" s="30" customFormat="1" ht="18.75" customHeight="1" x14ac:dyDescent="0.25">
      <c r="A64" s="69">
        <v>5</v>
      </c>
      <c r="B64" s="62" t="s">
        <v>51</v>
      </c>
      <c r="C64" s="64" t="s">
        <v>4</v>
      </c>
      <c r="D64" s="62" t="s">
        <v>23</v>
      </c>
      <c r="E64" s="64" t="s">
        <v>29</v>
      </c>
      <c r="F64" s="64"/>
      <c r="G64" s="64"/>
      <c r="H64" s="64"/>
    </row>
    <row r="65" spans="1:8" s="30" customFormat="1" ht="18.75" customHeight="1" x14ac:dyDescent="0.25">
      <c r="A65" s="70"/>
      <c r="B65" s="63"/>
      <c r="C65" s="64"/>
      <c r="D65" s="63"/>
      <c r="E65" s="64" t="s">
        <v>8</v>
      </c>
      <c r="F65" s="64"/>
      <c r="G65" s="64" t="s">
        <v>33</v>
      </c>
      <c r="H65" s="64"/>
    </row>
    <row r="66" spans="1:8" s="30" customFormat="1" ht="38.25" x14ac:dyDescent="0.25">
      <c r="A66" s="70"/>
      <c r="B66" s="39" t="s">
        <v>50</v>
      </c>
      <c r="C66" s="69">
        <v>77517</v>
      </c>
      <c r="D66" s="40">
        <v>1143</v>
      </c>
      <c r="E66" s="65">
        <f>D66*6</f>
        <v>6858</v>
      </c>
      <c r="F66" s="65"/>
      <c r="G66" s="65">
        <f>E66*2</f>
        <v>13716</v>
      </c>
      <c r="H66" s="65"/>
    </row>
    <row r="67" spans="1:8" s="30" customFormat="1" ht="38.25" x14ac:dyDescent="0.25">
      <c r="A67" s="70"/>
      <c r="B67" s="39" t="s">
        <v>52</v>
      </c>
      <c r="C67" s="70"/>
      <c r="D67" s="40">
        <v>1373</v>
      </c>
      <c r="E67" s="65">
        <f>D67*6</f>
        <v>8238</v>
      </c>
      <c r="F67" s="65"/>
      <c r="G67" s="65">
        <f>E67*2</f>
        <v>16476</v>
      </c>
      <c r="H67" s="65"/>
    </row>
    <row r="68" spans="1:8" s="34" customFormat="1" ht="51" x14ac:dyDescent="0.25">
      <c r="A68" s="70"/>
      <c r="B68" s="32" t="s">
        <v>24</v>
      </c>
      <c r="C68" s="70"/>
      <c r="D68" s="33">
        <v>1921</v>
      </c>
      <c r="E68" s="66">
        <v>1921</v>
      </c>
      <c r="F68" s="67"/>
      <c r="G68" s="68">
        <f>E68*2</f>
        <v>3842</v>
      </c>
      <c r="H68" s="68"/>
    </row>
    <row r="69" spans="1:8" s="30" customFormat="1" ht="28.5" customHeight="1" x14ac:dyDescent="0.25">
      <c r="A69" s="70"/>
      <c r="B69" s="39" t="s">
        <v>45</v>
      </c>
      <c r="C69" s="71"/>
      <c r="D69" s="40">
        <v>1134</v>
      </c>
      <c r="E69" s="65">
        <v>6804</v>
      </c>
      <c r="F69" s="65"/>
      <c r="G69" s="65">
        <f>E69*2</f>
        <v>13608</v>
      </c>
      <c r="H69" s="65"/>
    </row>
    <row r="70" spans="1:8" s="30" customFormat="1" ht="12.75" x14ac:dyDescent="0.25">
      <c r="A70" s="70"/>
      <c r="B70" s="28" t="s">
        <v>37</v>
      </c>
      <c r="C70" s="29"/>
      <c r="D70" s="29"/>
      <c r="E70" s="61">
        <f>E66+E67+E68+E69</f>
        <v>23821</v>
      </c>
      <c r="F70" s="61"/>
      <c r="G70" s="61">
        <f>G66+G67+G68+G69</f>
        <v>47642</v>
      </c>
      <c r="H70" s="61"/>
    </row>
    <row r="71" spans="1:8" s="30" customFormat="1" ht="25.5" x14ac:dyDescent="0.25">
      <c r="A71" s="71"/>
      <c r="B71" s="28" t="s">
        <v>53</v>
      </c>
      <c r="C71" s="29"/>
      <c r="D71" s="29"/>
      <c r="E71" s="61">
        <f>(F13+F14+F15+E21)-E70</f>
        <v>2643</v>
      </c>
      <c r="F71" s="61"/>
      <c r="G71" s="61">
        <f>(G13+G14+G15+F21)-G70</f>
        <v>5286</v>
      </c>
      <c r="H71" s="61"/>
    </row>
    <row r="72" spans="1:8" s="30" customFormat="1" ht="12.75" x14ac:dyDescent="0.25">
      <c r="A72" s="41"/>
      <c r="B72" s="42"/>
      <c r="C72" s="43"/>
      <c r="D72" s="43"/>
      <c r="E72" s="43"/>
      <c r="F72" s="43"/>
      <c r="G72" s="43"/>
      <c r="H72" s="44"/>
    </row>
    <row r="73" spans="1:8" s="30" customFormat="1" ht="19.5" customHeight="1" x14ac:dyDescent="0.25">
      <c r="A73" s="52">
        <v>6</v>
      </c>
      <c r="B73" s="62" t="s">
        <v>54</v>
      </c>
      <c r="C73" s="64" t="s">
        <v>4</v>
      </c>
      <c r="D73" s="62" t="s">
        <v>23</v>
      </c>
      <c r="E73" s="64" t="s">
        <v>29</v>
      </c>
      <c r="F73" s="64"/>
      <c r="G73" s="64"/>
      <c r="H73" s="64"/>
    </row>
    <row r="74" spans="1:8" s="30" customFormat="1" ht="18.75" customHeight="1" x14ac:dyDescent="0.25">
      <c r="A74" s="53"/>
      <c r="B74" s="63"/>
      <c r="C74" s="64"/>
      <c r="D74" s="63"/>
      <c r="E74" s="29" t="s">
        <v>30</v>
      </c>
      <c r="F74" s="29" t="s">
        <v>31</v>
      </c>
      <c r="G74" s="29" t="s">
        <v>32</v>
      </c>
      <c r="H74" s="29" t="s">
        <v>33</v>
      </c>
    </row>
    <row r="75" spans="1:8" s="3" customFormat="1" ht="38.25" x14ac:dyDescent="0.25">
      <c r="A75" s="53"/>
      <c r="B75" s="5" t="s">
        <v>52</v>
      </c>
      <c r="C75" s="52">
        <v>77385</v>
      </c>
      <c r="D75" s="6">
        <v>1373</v>
      </c>
      <c r="E75" s="6">
        <v>1373</v>
      </c>
      <c r="F75" s="6">
        <f>E75*3</f>
        <v>4119</v>
      </c>
      <c r="G75" s="6">
        <f>D75*6</f>
        <v>8238</v>
      </c>
      <c r="H75" s="6">
        <f>D75*12</f>
        <v>16476</v>
      </c>
    </row>
    <row r="76" spans="1:8" s="3" customFormat="1" ht="15" customHeight="1" x14ac:dyDescent="0.25">
      <c r="A76" s="53"/>
      <c r="B76" s="5" t="s">
        <v>47</v>
      </c>
      <c r="C76" s="53"/>
      <c r="D76" s="6">
        <v>1575</v>
      </c>
      <c r="E76" s="6">
        <v>1575</v>
      </c>
      <c r="F76" s="6">
        <f>E76*3</f>
        <v>4725</v>
      </c>
      <c r="G76" s="6">
        <f>D76*6</f>
        <v>9450</v>
      </c>
      <c r="H76" s="6">
        <f>D76*12</f>
        <v>18900</v>
      </c>
    </row>
    <row r="77" spans="1:8" s="3" customFormat="1" ht="38.25" x14ac:dyDescent="0.25">
      <c r="A77" s="53"/>
      <c r="B77" s="5" t="s">
        <v>41</v>
      </c>
      <c r="C77" s="54"/>
      <c r="D77" s="6">
        <v>1314</v>
      </c>
      <c r="E77" s="6">
        <v>1314</v>
      </c>
      <c r="F77" s="6">
        <f>E77*3</f>
        <v>3942</v>
      </c>
      <c r="G77" s="6">
        <f>D77*6</f>
        <v>7884</v>
      </c>
      <c r="H77" s="6">
        <f>D77*12</f>
        <v>15768</v>
      </c>
    </row>
    <row r="78" spans="1:8" s="3" customFormat="1" ht="12.75" x14ac:dyDescent="0.25">
      <c r="A78" s="53"/>
      <c r="B78" s="10" t="s">
        <v>37</v>
      </c>
      <c r="C78" s="2"/>
      <c r="D78" s="2"/>
      <c r="E78" s="18">
        <f>SUM(E75:E77)</f>
        <v>4262</v>
      </c>
      <c r="F78" s="18">
        <f>SUM(F75:F77)</f>
        <v>12786</v>
      </c>
      <c r="G78" s="18">
        <f>SUM(G75:G77)</f>
        <v>25572</v>
      </c>
      <c r="H78" s="18">
        <f>SUM(H75:H77)</f>
        <v>51144</v>
      </c>
    </row>
    <row r="79" spans="1:8" s="3" customFormat="1" ht="25.5" x14ac:dyDescent="0.25">
      <c r="A79" s="54"/>
      <c r="B79" s="10" t="s">
        <v>55</v>
      </c>
      <c r="C79" s="2"/>
      <c r="D79" s="2"/>
      <c r="E79" s="18">
        <f>(D9+D10+D14)-E78</f>
        <v>473</v>
      </c>
      <c r="F79" s="18">
        <f>(E9+E10+E14)-F78</f>
        <v>1419</v>
      </c>
      <c r="G79" s="18">
        <f>(F9+F10+F14)-G78</f>
        <v>2838</v>
      </c>
      <c r="H79" s="18">
        <f>(G9+G10+G14)-H78</f>
        <v>5676</v>
      </c>
    </row>
    <row r="80" spans="1:8" s="3" customFormat="1" ht="12.75" x14ac:dyDescent="0.25">
      <c r="A80" s="19"/>
      <c r="B80" s="20"/>
      <c r="C80" s="21"/>
      <c r="D80" s="21"/>
      <c r="E80" s="21"/>
      <c r="F80" s="21"/>
      <c r="G80" s="21"/>
      <c r="H80" s="22"/>
    </row>
    <row r="81" spans="1:9" s="3" customFormat="1" ht="39.75" customHeight="1" x14ac:dyDescent="0.25">
      <c r="A81" s="52">
        <v>7</v>
      </c>
      <c r="B81" s="55" t="s">
        <v>56</v>
      </c>
      <c r="C81" s="57" t="s">
        <v>4</v>
      </c>
      <c r="D81" s="55" t="s">
        <v>23</v>
      </c>
      <c r="E81" s="57" t="s">
        <v>29</v>
      </c>
      <c r="F81" s="57"/>
      <c r="G81" s="57"/>
      <c r="H81" s="57"/>
    </row>
    <row r="82" spans="1:9" s="3" customFormat="1" ht="12.75" x14ac:dyDescent="0.25">
      <c r="A82" s="53"/>
      <c r="B82" s="56"/>
      <c r="C82" s="57"/>
      <c r="D82" s="56"/>
      <c r="E82" s="2" t="s">
        <v>30</v>
      </c>
      <c r="F82" s="2" t="s">
        <v>31</v>
      </c>
      <c r="G82" s="2" t="s">
        <v>32</v>
      </c>
      <c r="H82" s="2" t="s">
        <v>33</v>
      </c>
    </row>
    <row r="83" spans="1:9" s="3" customFormat="1" ht="15" customHeight="1" x14ac:dyDescent="0.25">
      <c r="A83" s="53"/>
      <c r="B83" s="5" t="s">
        <v>57</v>
      </c>
      <c r="C83" s="58">
        <v>77133</v>
      </c>
      <c r="D83" s="6">
        <v>1494</v>
      </c>
      <c r="E83" s="6">
        <v>1494</v>
      </c>
      <c r="F83" s="6">
        <f>D83*3</f>
        <v>4482</v>
      </c>
      <c r="G83" s="6">
        <f>D83*6</f>
        <v>8964</v>
      </c>
      <c r="H83" s="6">
        <f>D83*12</f>
        <v>17928</v>
      </c>
    </row>
    <row r="84" spans="1:9" s="3" customFormat="1" ht="38.25" x14ac:dyDescent="0.25">
      <c r="A84" s="53"/>
      <c r="B84" s="5" t="s">
        <v>52</v>
      </c>
      <c r="C84" s="59"/>
      <c r="D84" s="6">
        <v>1373</v>
      </c>
      <c r="E84" s="6">
        <v>1373</v>
      </c>
      <c r="F84" s="6">
        <f>D84*3</f>
        <v>4119</v>
      </c>
      <c r="G84" s="6">
        <f>D84*6</f>
        <v>8238</v>
      </c>
      <c r="H84" s="6">
        <f>D84*12</f>
        <v>16476</v>
      </c>
    </row>
    <row r="85" spans="1:9" s="3" customFormat="1" ht="15" customHeight="1" x14ac:dyDescent="0.25">
      <c r="A85" s="53"/>
      <c r="B85" s="5" t="s">
        <v>47</v>
      </c>
      <c r="C85" s="60"/>
      <c r="D85" s="6">
        <v>1575</v>
      </c>
      <c r="E85" s="6">
        <v>1575</v>
      </c>
      <c r="F85" s="6">
        <f>D85*3</f>
        <v>4725</v>
      </c>
      <c r="G85" s="6">
        <f>D85*6</f>
        <v>9450</v>
      </c>
      <c r="H85" s="6">
        <f>D85*12</f>
        <v>18900</v>
      </c>
    </row>
    <row r="86" spans="1:9" s="3" customFormat="1" ht="12.75" x14ac:dyDescent="0.25">
      <c r="A86" s="53"/>
      <c r="B86" s="10" t="s">
        <v>37</v>
      </c>
      <c r="C86" s="2"/>
      <c r="D86" s="2"/>
      <c r="E86" s="18">
        <f>SUM(E83:E85)</f>
        <v>4442</v>
      </c>
      <c r="F86" s="18">
        <f>SUM(F83:F85)</f>
        <v>13326</v>
      </c>
      <c r="G86" s="18">
        <f>SUM(G83:G85)</f>
        <v>26652</v>
      </c>
      <c r="H86" s="18">
        <f>SUM(H83:H85)</f>
        <v>53304</v>
      </c>
    </row>
    <row r="87" spans="1:9" s="3" customFormat="1" ht="25.5" x14ac:dyDescent="0.25">
      <c r="A87" s="54"/>
      <c r="B87" s="10" t="s">
        <v>38</v>
      </c>
      <c r="C87" s="2"/>
      <c r="D87" s="2"/>
      <c r="E87" s="18">
        <f>(D10+D16+D14)-E86</f>
        <v>493</v>
      </c>
      <c r="F87" s="18">
        <f>(E10+E16+E14)-F86</f>
        <v>1479</v>
      </c>
      <c r="G87" s="18">
        <f>(F10+F16+F14)-G86</f>
        <v>2958</v>
      </c>
      <c r="H87" s="18">
        <f>(G10+G16+G14)-H86</f>
        <v>5916</v>
      </c>
    </row>
    <row r="88" spans="1:9" s="3" customFormat="1" ht="12.75" x14ac:dyDescent="0.25">
      <c r="A88" s="45"/>
      <c r="B88" s="46"/>
      <c r="C88" s="47"/>
      <c r="D88" s="47"/>
      <c r="E88" s="47"/>
      <c r="F88" s="47"/>
      <c r="G88" s="47"/>
      <c r="H88" s="48"/>
    </row>
    <row r="89" spans="1:9" s="3" customFormat="1" ht="30.75" customHeight="1" x14ac:dyDescent="0.25">
      <c r="A89" s="52">
        <v>8</v>
      </c>
      <c r="B89" s="55" t="s">
        <v>58</v>
      </c>
      <c r="C89" s="55" t="s">
        <v>4</v>
      </c>
      <c r="D89" s="55" t="s">
        <v>23</v>
      </c>
      <c r="E89" s="57" t="s">
        <v>29</v>
      </c>
      <c r="F89" s="57"/>
      <c r="G89" s="57"/>
      <c r="H89" s="57"/>
    </row>
    <row r="90" spans="1:9" s="3" customFormat="1" ht="12.75" x14ac:dyDescent="0.25">
      <c r="A90" s="53"/>
      <c r="B90" s="56"/>
      <c r="C90" s="56"/>
      <c r="D90" s="56"/>
      <c r="E90" s="2" t="s">
        <v>30</v>
      </c>
      <c r="F90" s="2" t="s">
        <v>31</v>
      </c>
      <c r="G90" s="2" t="s">
        <v>32</v>
      </c>
      <c r="H90" s="2" t="s">
        <v>33</v>
      </c>
    </row>
    <row r="91" spans="1:9" s="3" customFormat="1" ht="18" customHeight="1" x14ac:dyDescent="0.25">
      <c r="A91" s="53"/>
      <c r="B91" s="5" t="s">
        <v>40</v>
      </c>
      <c r="C91" s="52">
        <v>77516</v>
      </c>
      <c r="D91" s="6">
        <v>2097</v>
      </c>
      <c r="E91" s="6">
        <v>2097</v>
      </c>
      <c r="F91" s="6">
        <f>D91*3</f>
        <v>6291</v>
      </c>
      <c r="G91" s="6">
        <f>D91*6</f>
        <v>12582</v>
      </c>
      <c r="H91" s="6">
        <f>D91*12</f>
        <v>25164</v>
      </c>
    </row>
    <row r="92" spans="1:9" s="3" customFormat="1" ht="38.25" x14ac:dyDescent="0.25">
      <c r="A92" s="53"/>
      <c r="B92" s="5" t="s">
        <v>47</v>
      </c>
      <c r="C92" s="53"/>
      <c r="D92" s="6">
        <v>1575</v>
      </c>
      <c r="E92" s="6">
        <v>1575</v>
      </c>
      <c r="F92" s="6">
        <f>D92*3</f>
        <v>4725</v>
      </c>
      <c r="G92" s="6">
        <f>D92*6</f>
        <v>9450</v>
      </c>
      <c r="H92" s="6">
        <f>D92*12</f>
        <v>18900</v>
      </c>
      <c r="I92" s="49"/>
    </row>
    <row r="93" spans="1:9" s="3" customFormat="1" ht="25.5" x14ac:dyDescent="0.25">
      <c r="A93" s="53"/>
      <c r="B93" s="5" t="s">
        <v>34</v>
      </c>
      <c r="C93" s="53"/>
      <c r="D93" s="6">
        <v>1683</v>
      </c>
      <c r="E93" s="6">
        <v>1683</v>
      </c>
      <c r="F93" s="6">
        <f>D93*3</f>
        <v>5049</v>
      </c>
      <c r="G93" s="6">
        <f>D93*6</f>
        <v>10098</v>
      </c>
      <c r="H93" s="6">
        <f>D93*12</f>
        <v>20196</v>
      </c>
    </row>
    <row r="94" spans="1:9" s="3" customFormat="1" ht="38.25" x14ac:dyDescent="0.25">
      <c r="A94" s="53"/>
      <c r="B94" s="5" t="s">
        <v>35</v>
      </c>
      <c r="C94" s="54"/>
      <c r="D94" s="6">
        <v>1175</v>
      </c>
      <c r="E94" s="6">
        <v>1175</v>
      </c>
      <c r="F94" s="6">
        <f>D94*3</f>
        <v>3525</v>
      </c>
      <c r="G94" s="6">
        <f>D94*6</f>
        <v>7050</v>
      </c>
      <c r="H94" s="6">
        <f>D94*12</f>
        <v>14100</v>
      </c>
      <c r="I94" s="49"/>
    </row>
    <row r="95" spans="1:9" s="3" customFormat="1" ht="12.75" x14ac:dyDescent="0.25">
      <c r="A95" s="53"/>
      <c r="B95" s="10" t="s">
        <v>37</v>
      </c>
      <c r="C95" s="2"/>
      <c r="D95" s="2"/>
      <c r="E95" s="18">
        <f>SUM(E91:E94)</f>
        <v>6530</v>
      </c>
      <c r="F95" s="18">
        <f>SUM(F91:F94)</f>
        <v>19590</v>
      </c>
      <c r="G95" s="18">
        <f>SUM(G91:G94)</f>
        <v>39180</v>
      </c>
      <c r="H95" s="18">
        <f>SUM(H91:H94)</f>
        <v>78360</v>
      </c>
    </row>
    <row r="96" spans="1:9" s="3" customFormat="1" ht="25.5" x14ac:dyDescent="0.25">
      <c r="A96" s="54"/>
      <c r="B96" s="10" t="s">
        <v>38</v>
      </c>
      <c r="C96" s="2"/>
      <c r="D96" s="2"/>
      <c r="E96" s="18">
        <f>(D6+D10+D7+D8)-E95</f>
        <v>725</v>
      </c>
      <c r="F96" s="18">
        <f>(E6+E10+E7+E8)-F95</f>
        <v>2175</v>
      </c>
      <c r="G96" s="18">
        <f>(F6+F10+F7+F8)-G95</f>
        <v>4350</v>
      </c>
      <c r="H96" s="18">
        <f>(G6+G10+G7+G8)-H95</f>
        <v>8700</v>
      </c>
    </row>
  </sheetData>
  <mergeCells count="122">
    <mergeCell ref="G6:H6"/>
    <mergeCell ref="G7:H7"/>
    <mergeCell ref="G8:H8"/>
    <mergeCell ref="G9:H9"/>
    <mergeCell ref="G10:H10"/>
    <mergeCell ref="G11:H11"/>
    <mergeCell ref="B3:H3"/>
    <mergeCell ref="A4:A5"/>
    <mergeCell ref="B4:B5"/>
    <mergeCell ref="C4:C5"/>
    <mergeCell ref="D4:H4"/>
    <mergeCell ref="G5:H5"/>
    <mergeCell ref="D19:H19"/>
    <mergeCell ref="F20:H20"/>
    <mergeCell ref="F21:H21"/>
    <mergeCell ref="A22:H22"/>
    <mergeCell ref="D23:H23"/>
    <mergeCell ref="F24:H24"/>
    <mergeCell ref="G12:H12"/>
    <mergeCell ref="G13:H13"/>
    <mergeCell ref="G14:H14"/>
    <mergeCell ref="G15:H15"/>
    <mergeCell ref="G16:H16"/>
    <mergeCell ref="B18:H18"/>
    <mergeCell ref="A36:A42"/>
    <mergeCell ref="B36:B37"/>
    <mergeCell ref="C36:C37"/>
    <mergeCell ref="D36:D37"/>
    <mergeCell ref="E36:H36"/>
    <mergeCell ref="C38:C40"/>
    <mergeCell ref="F25:H25"/>
    <mergeCell ref="A27:H27"/>
    <mergeCell ref="A28:A34"/>
    <mergeCell ref="B28:B29"/>
    <mergeCell ref="C28:C29"/>
    <mergeCell ref="D28:D29"/>
    <mergeCell ref="E28:H28"/>
    <mergeCell ref="C30:C32"/>
    <mergeCell ref="A44:A52"/>
    <mergeCell ref="B44:B45"/>
    <mergeCell ref="C44:C45"/>
    <mergeCell ref="D44:D45"/>
    <mergeCell ref="E44:H44"/>
    <mergeCell ref="E45:F45"/>
    <mergeCell ref="G45:H45"/>
    <mergeCell ref="C46:C50"/>
    <mergeCell ref="E46:F46"/>
    <mergeCell ref="G46:H46"/>
    <mergeCell ref="E50:F50"/>
    <mergeCell ref="G50:H50"/>
    <mergeCell ref="E51:F51"/>
    <mergeCell ref="G51:H51"/>
    <mergeCell ref="E52:F52"/>
    <mergeCell ref="G52:H52"/>
    <mergeCell ref="E47:F47"/>
    <mergeCell ref="G47:H47"/>
    <mergeCell ref="E48:F48"/>
    <mergeCell ref="G48:H48"/>
    <mergeCell ref="E49:F49"/>
    <mergeCell ref="G49:H49"/>
    <mergeCell ref="A54:A62"/>
    <mergeCell ref="B54:B55"/>
    <mergeCell ref="C54:C55"/>
    <mergeCell ref="D54:D55"/>
    <mergeCell ref="E54:H54"/>
    <mergeCell ref="E55:F55"/>
    <mergeCell ref="G55:H55"/>
    <mergeCell ref="C56:C60"/>
    <mergeCell ref="E56:F56"/>
    <mergeCell ref="G56:H56"/>
    <mergeCell ref="E60:F60"/>
    <mergeCell ref="G60:H60"/>
    <mergeCell ref="E61:F61"/>
    <mergeCell ref="G61:H61"/>
    <mergeCell ref="E62:F62"/>
    <mergeCell ref="G62:H62"/>
    <mergeCell ref="E57:F57"/>
    <mergeCell ref="G57:H57"/>
    <mergeCell ref="E58:F58"/>
    <mergeCell ref="G58:H58"/>
    <mergeCell ref="E59:F59"/>
    <mergeCell ref="G59:H59"/>
    <mergeCell ref="E67:F67"/>
    <mergeCell ref="G67:H67"/>
    <mergeCell ref="E68:F68"/>
    <mergeCell ref="G68:H68"/>
    <mergeCell ref="E69:F69"/>
    <mergeCell ref="G69:H69"/>
    <mergeCell ref="A64:A71"/>
    <mergeCell ref="B64:B65"/>
    <mergeCell ref="C64:C65"/>
    <mergeCell ref="D64:D65"/>
    <mergeCell ref="E64:H64"/>
    <mergeCell ref="E65:F65"/>
    <mergeCell ref="G65:H65"/>
    <mergeCell ref="C66:C69"/>
    <mergeCell ref="E66:F66"/>
    <mergeCell ref="G66:H66"/>
    <mergeCell ref="A1:H1"/>
    <mergeCell ref="A2:H2"/>
    <mergeCell ref="A89:A96"/>
    <mergeCell ref="B89:B90"/>
    <mergeCell ref="C89:C90"/>
    <mergeCell ref="D89:D90"/>
    <mergeCell ref="E89:H89"/>
    <mergeCell ref="C91:C94"/>
    <mergeCell ref="A81:A87"/>
    <mergeCell ref="B81:B82"/>
    <mergeCell ref="C81:C82"/>
    <mergeCell ref="D81:D82"/>
    <mergeCell ref="E81:H81"/>
    <mergeCell ref="C83:C85"/>
    <mergeCell ref="E70:F70"/>
    <mergeCell ref="G70:H70"/>
    <mergeCell ref="E71:F71"/>
    <mergeCell ref="G71:H71"/>
    <mergeCell ref="A73:A79"/>
    <mergeCell ref="B73:B74"/>
    <mergeCell ref="C73:C74"/>
    <mergeCell ref="D73:D74"/>
    <mergeCell ref="E73:H73"/>
    <mergeCell ref="C75:C7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МЦФЭР Казахстан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Айгуль Касенова</dc:creator>
  <cp:lastModifiedBy>Сайт Менеджер</cp:lastModifiedBy>
  <dcterms:created xsi:type="dcterms:W3CDTF">2012-09-04T08:28:03Z</dcterms:created>
  <dcterms:modified xsi:type="dcterms:W3CDTF">2013-01-24T02:40:00Z</dcterms:modified>
</cp:coreProperties>
</file>