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40" windowWidth="12120" windowHeight="7695" tabRatio="818" firstSheet="1" activeTab="4"/>
  </bookViews>
  <sheets>
    <sheet name="СпецКВ" sheetId="1" r:id="rId1"/>
    <sheet name="Тепло" sheetId="2" r:id="rId2"/>
    <sheet name="Полистирол" sheetId="3" r:id="rId3"/>
    <sheet name="Мембраны" sheetId="4" r:id="rId4"/>
    <sheet name="Традиционные" sheetId="5" r:id="rId5"/>
    <sheet name="Внутрянка" sheetId="6" r:id="rId6"/>
    <sheet name="Пленки" sheetId="7" r:id="rId7"/>
    <sheet name="Спецматериалы" sheetId="8" r:id="rId8"/>
    <sheet name="Пропитки" sheetId="9" r:id="rId9"/>
  </sheets>
  <definedNames>
    <definedName name="_xlnm.Print_Area" localSheetId="3">'Мембраны'!$A$1:$N$59</definedName>
    <definedName name="_xlnm.Print_Area" localSheetId="6">'Пленки'!$A$1:$L$57</definedName>
    <definedName name="_xlnm.Print_Area" localSheetId="2">'Полистирол'!$A$1:$L$46</definedName>
    <definedName name="_xlnm.Print_Area" localSheetId="8">'Пропитки'!$A$1:$L$50</definedName>
    <definedName name="_xlnm.Print_Area" localSheetId="0">'СпецКВ'!$A$1:$M$49</definedName>
    <definedName name="_xlnm.Print_Area" localSheetId="7">'Спецматериалы'!$A$1:$M$52</definedName>
    <definedName name="_xlnm.Print_Area" localSheetId="1">'Тепло'!$A$1:$M$56</definedName>
    <definedName name="_xlnm.Print_Area" localSheetId="4">'Традиционные'!$A$1:$M$83</definedName>
  </definedNames>
  <calcPr fullCalcOnLoad="1"/>
</workbook>
</file>

<file path=xl/sharedStrings.xml><?xml version="1.0" encoding="utf-8"?>
<sst xmlns="http://schemas.openxmlformats.org/spreadsheetml/2006/main" count="951" uniqueCount="608">
  <si>
    <t>шт.</t>
  </si>
  <si>
    <t>Наименование</t>
  </si>
  <si>
    <t xml:space="preserve">Кровельные  и гидроизоляционные  материалы  </t>
  </si>
  <si>
    <t>Основа</t>
  </si>
  <si>
    <t>Пергамин  П-350</t>
  </si>
  <si>
    <t>Марка</t>
  </si>
  <si>
    <t>Плотность кг/м3, размер мм</t>
  </si>
  <si>
    <t>Шт. в уп. (V уп., м3)</t>
  </si>
  <si>
    <t>Дополнительная информация</t>
  </si>
  <si>
    <t>1  (0,14)</t>
  </si>
  <si>
    <t>М 2-1 на мет. сетке *</t>
  </si>
  <si>
    <t>М 2-2 на мет. сетке *</t>
  </si>
  <si>
    <t>4 (0,1)</t>
  </si>
  <si>
    <t>Скатные кровли, мансарды, каркасные стены, перегородки, перекрытия</t>
  </si>
  <si>
    <t>Средний слой в слоистой кладке, скатные кровли, перекрытия, каркасные стены, перегородки</t>
  </si>
  <si>
    <t>Н а и м е н о в а н и е</t>
  </si>
  <si>
    <t>Ед.изм</t>
  </si>
  <si>
    <t>Наименование материала</t>
  </si>
  <si>
    <t>Материал для устройства нижнего слоя «дышащего»  кровельного ковра</t>
  </si>
  <si>
    <t>Материал для гидроизоляции железобетонной плиты проезжей части на мостовых сооружениях</t>
  </si>
  <si>
    <t>Материал для гидроизоляции стальной ортотропной плиты проезжей части на мостовых сооружениях</t>
  </si>
  <si>
    <t>СБС-модифицированный полимерно-битумный наплавляемый материал Техноэласт (срок службы 25…30 лет)</t>
  </si>
  <si>
    <t>(Гибкость на брусе радиусом 10 мм: t= -25°C. Теплостойкость: +110 °C. Нормируется по толщине)</t>
  </si>
  <si>
    <t>СБС-модифицированный полимерно-битумный наплавляемый материал Унифлекс (срок службы 15…20 лет)</t>
  </si>
  <si>
    <t>(Гибкость на брусе радиусом 25 мм: t= -20°C. Теплостойкость: +100 °C. Нормируется по толщине)</t>
  </si>
  <si>
    <t>Унифлекс ЭПП</t>
  </si>
  <si>
    <t>Унифлекс ТПП</t>
  </si>
  <si>
    <t>Унифлекс ХПП</t>
  </si>
  <si>
    <t>(Гибкость на брусе радиусом 25 мм: t= -15°C. Теплостойкость: +85 °C. Нормируется по развесу полимер.-битум. вяжущего)</t>
  </si>
  <si>
    <t>Битумный кровельный и гидроизоляционный наплавляемый  материал Бикрост</t>
  </si>
  <si>
    <t>(Гибкость на брусе радиусом 25 мм: t= 0°C. Теплостойкость: +80 °C. Нормируется по развесу битумного вяжущего)</t>
  </si>
  <si>
    <t>Бикрост ХПП</t>
  </si>
  <si>
    <t>Биполь ТПП</t>
  </si>
  <si>
    <t>Биполь ХПП</t>
  </si>
  <si>
    <t>Ед. изм.</t>
  </si>
  <si>
    <t>м3</t>
  </si>
  <si>
    <t>Устройство нижнего, механически фиксируемого (свободно лежащего, не наплавляемого) слоя в двухслойных кровельных системах</t>
  </si>
  <si>
    <t>Устройство верхнего слоя кровельного ковра с укладкой гидроизоляционных слоев на мастику. Материал для "безогневого" способа укладки.</t>
  </si>
  <si>
    <t>Стеклоткань  ТСР - 160</t>
  </si>
  <si>
    <t>ведро</t>
  </si>
  <si>
    <t xml:space="preserve">Мастика  БПХ  "Техномаст",  10 кг </t>
  </si>
  <si>
    <t>Рулонная, звуко-гидроизоляционная мембрана, Применяется как для изоляции от ударного шума, так же и для гидроизоляции конструкций полов</t>
  </si>
  <si>
    <t>Аэратор для плоской кровли ULTRA, d=110 мм.</t>
  </si>
  <si>
    <t xml:space="preserve">Мастика  БПХ  "Техномаст",  20 кг </t>
  </si>
  <si>
    <t>М-100 без обкладки  АКСИ</t>
  </si>
  <si>
    <t>Ненагружаемые строительные конструкции</t>
  </si>
  <si>
    <t xml:space="preserve">Праймер  битумный  готовый,  16 кг (20 л)  </t>
  </si>
  <si>
    <t>АКСИ-РУФ В  (АКСИ-200)</t>
  </si>
  <si>
    <t>Теплостойкость</t>
  </si>
  <si>
    <t>Пергамин  П-300</t>
  </si>
  <si>
    <t>Мастика  БПГ  "Эврика",  30 кг</t>
  </si>
  <si>
    <t>упак.</t>
  </si>
  <si>
    <t>Цена за единицу измерения с НДС, руб., при партии, м²</t>
  </si>
  <si>
    <t>Примечание</t>
  </si>
  <si>
    <t>ПОЛИМЕРНЫЕ МЕМБРАНЫ "LOGICROOF"  на основе ПВХ (не совместимы с битумом)</t>
  </si>
  <si>
    <t>ТЕХНОФАС</t>
  </si>
  <si>
    <t>145       1200х600х(50-80)</t>
  </si>
  <si>
    <t>Штукатурные фасады</t>
  </si>
  <si>
    <t>Теплоизоляционные   материалы</t>
  </si>
  <si>
    <t>Шланг  кислородный, 9 мм</t>
  </si>
  <si>
    <t xml:space="preserve">пог.м </t>
  </si>
  <si>
    <t>Техно Вент  Стандарт</t>
  </si>
  <si>
    <t xml:space="preserve">Техно Лайт Экстра  </t>
  </si>
  <si>
    <t xml:space="preserve">Техно Лайт Оптима </t>
  </si>
  <si>
    <t>Теплоизоляция полов, фундаментов, подвальных помещений. Прочность на сжатие 250 кПа, группа горючести Г4, ступенчатая кромка.</t>
  </si>
  <si>
    <t>Полиэстер</t>
  </si>
  <si>
    <t>Материал для устройства однослойных «дышащих» кровель c частичной  приклейкой нижней поверхности  материала</t>
  </si>
  <si>
    <t>Армир. Полиэстер</t>
  </si>
  <si>
    <t>Материал для устройства однослойного кровельного ковра без применения открытого пламени. Материал  закрепляется  механически  или  укладывается  на  горячую  мастику.</t>
  </si>
  <si>
    <t>МАТЕРИАЛЫ  ДЛЯ  УСТРОЙСТВА  ВЕНТИЛИРУЕМЫХ  ("ДЫШАЩИХ") КРОВЕЛЬ</t>
  </si>
  <si>
    <t>Материал  для  устройства  "зеленых"  кровельных  ковров,  используется  в  качестве  верхнего  слоя  в зонах с  интенсивной  растительностью.</t>
  </si>
  <si>
    <t>Стеклохолст</t>
  </si>
  <si>
    <t>МАТЕРИАЛЫ  САМОКЛЕЮЩИЕСЯ</t>
  </si>
  <si>
    <t>МАТЕРИАЛЫ  ДЛЯ  ИЗОЛЯЦИИ  ОТ  УДАРНОГО  ШУМА  И  ГИДРОИЗОЛЯЦИИ</t>
  </si>
  <si>
    <t>МАТЕРИАЛЫ  ДЛЯ  УСТРОЙСТВА  "ЗЕЛЕНЫХ"  КРОВЕЛЬ</t>
  </si>
  <si>
    <t>МАТЕРИАЛЫ  ДЛЯ  ГИДРО- И ГАЗОИЗОЛЯЦИИ  ПОДЗЕМНЫХ  ЧАСТЕЙ  ЗДАНИЙ  И  СООРУЖЕНИЙ</t>
  </si>
  <si>
    <t>Фольгированный,  наплавляемый  материал,  защищает  от  проникновения  подземных  газов (радон)</t>
  </si>
  <si>
    <t>Техноэласт  БАРЬЕР</t>
  </si>
  <si>
    <t>МАТЕРИАЛЫ  ДЛЯ  РАБОТЫ  В  УСЛОВИЯХ  ЖЕСТКИХ  ТРЕБОВАНИЙ  ПОЖАРОБЕЗОПАСНОСТИ</t>
  </si>
  <si>
    <t>ППЖ-200-о</t>
  </si>
  <si>
    <t>8 (0,2)</t>
  </si>
  <si>
    <t>Техно Вент  Оптима</t>
  </si>
  <si>
    <t>РУБЕРОИД И ПЕРГАМИН</t>
  </si>
  <si>
    <t>м2</t>
  </si>
  <si>
    <t>тонна</t>
  </si>
  <si>
    <t>с утяжелённым стаканом</t>
  </si>
  <si>
    <t>без утяжелённого стакана</t>
  </si>
  <si>
    <t>морозоустойчивый пластик</t>
  </si>
  <si>
    <t>(пластик), d=110 мм.</t>
  </si>
  <si>
    <t>(пластик), d=110 мм</t>
  </si>
  <si>
    <t>Воронка для водостока ULTRA 110</t>
  </si>
  <si>
    <t xml:space="preserve">Воронка для водостока ULTRA-110 ремонтная </t>
  </si>
  <si>
    <t>230В, встроенное термореле</t>
  </si>
  <si>
    <t>в ассортименте</t>
  </si>
  <si>
    <t xml:space="preserve">Горелка газовая  ГГ-2 </t>
  </si>
  <si>
    <t xml:space="preserve">Горелка газовая  курковая  ГГК1 </t>
  </si>
  <si>
    <t>Редуктор  газовый</t>
  </si>
  <si>
    <t>Воронка  ТехноНИКОЛЬ СМ 110</t>
  </si>
  <si>
    <t xml:space="preserve">Аэратор для плоской кровли ALIPAI ТехноНИКОЛЬ, d=110 мм.              </t>
  </si>
  <si>
    <t xml:space="preserve">Планка  прижимная (2 пог. М) </t>
  </si>
  <si>
    <t>Воронка  ТехноНИКОЛЬ обогреваемая (110*450)</t>
  </si>
  <si>
    <t>Воронка  ТехноНИКОЛЬ  с прижимным  фланцем (110*450)</t>
  </si>
  <si>
    <t>Рейка  прижимная  (алюминий)</t>
  </si>
  <si>
    <t xml:space="preserve">Саморез  по  бетону (7,5*52  и  7,5*72) 1500 в уп. </t>
  </si>
  <si>
    <t>12 (0,36)</t>
  </si>
  <si>
    <t>Отпуск  товара  на  организацию  осуществляется  при  наличии  доверенности  и  документа,  удостоверяющего  личность.</t>
  </si>
  <si>
    <t>на 80-100 кв.м кровли</t>
  </si>
  <si>
    <t>2х20 м</t>
  </si>
  <si>
    <t>Техно Блок  Стандарт</t>
  </si>
  <si>
    <t xml:space="preserve"> 12 (0,36) </t>
  </si>
  <si>
    <t>Техно Руф Н</t>
  </si>
  <si>
    <t xml:space="preserve">Техно Руф </t>
  </si>
  <si>
    <t>Техно Руф В</t>
  </si>
  <si>
    <t>Теплоизоляция полов, фундаментов, подвальных помещений. Прочность на сжатие 200 кПа, группа горючести Г4, ступенчатая кромка.</t>
  </si>
  <si>
    <t xml:space="preserve"> 4 (0,144)    </t>
  </si>
  <si>
    <t>АКСИ  Проф</t>
  </si>
  <si>
    <t>Вентилируемые  фасады</t>
  </si>
  <si>
    <t>188   1000х500х50</t>
  </si>
  <si>
    <t>143   1000х500х50</t>
  </si>
  <si>
    <t>165   1000х500х50</t>
  </si>
  <si>
    <t>190   1000х500х50</t>
  </si>
  <si>
    <t>АКСИ-РУФ (АКСИ -175)</t>
  </si>
  <si>
    <t>98   2000х1000х70</t>
  </si>
  <si>
    <t>98    2000х1000х70</t>
  </si>
  <si>
    <t>136   1000х600х60</t>
  </si>
  <si>
    <t>Теплоизоляция на основе минерального волокна производства ОАО "Акси", г. Челябинск</t>
  </si>
  <si>
    <t>Офис  работает  с  9-00 до 17-00  без перерыва  на  обед</t>
  </si>
  <si>
    <t>Цены  поставки  объемом  от  одной  фуры  оговариваются  индивидуально.</t>
  </si>
  <si>
    <t xml:space="preserve">Расчет  за  продукцию 100%-ная  предоплата. Вся  продукция  сертифицирована. </t>
  </si>
  <si>
    <t xml:space="preserve">Наименование  </t>
  </si>
  <si>
    <t>МАТЕРИАЛЫ   ДЛЯ  КРОВЛИ  И  ГИДРОИЗОЛЯЦИИ - наплавляемые</t>
  </si>
  <si>
    <t>До 1000 кв.м</t>
  </si>
  <si>
    <t>Кол-во рулонов на поддоне</t>
  </si>
  <si>
    <t>Основа материала</t>
  </si>
  <si>
    <t>МАТЕРИАЛЫ  КЛАССА ПРЕМИУМ  (ПОВЫШЕННОЙ  НАДЕЖНОСТИ)</t>
  </si>
  <si>
    <t>Техноэласт ЭКП, сланец серый</t>
  </si>
  <si>
    <t>Техноэласт ТКП, сланец серый</t>
  </si>
  <si>
    <t>Техноэласт ЭПП</t>
  </si>
  <si>
    <t>Техноэласт ХПП</t>
  </si>
  <si>
    <t>Карк. Ткань</t>
  </si>
  <si>
    <t>МАТЕРИАЛЫ  БИЗНЕС-КЛАССА  (С  ДЛИТЕЛЬНОЙ  ГАРАНТИЕЙ)</t>
  </si>
  <si>
    <t>Унифлекс ЭКП, сланец серый</t>
  </si>
  <si>
    <t>Унифлекс ТКП, сланец серый</t>
  </si>
  <si>
    <t>Унифлекс ХКП, сланец серый</t>
  </si>
  <si>
    <t xml:space="preserve">МАТЕРИАЛЫ  СТАНДАРТ-КЛАССА  </t>
  </si>
  <si>
    <t>СБС-модифицированный  наплавляемый  материал Биполь</t>
  </si>
  <si>
    <t>Биполь ХКП, гранулят серый</t>
  </si>
  <si>
    <t>МАТЕРИАЛЫ  ЭКОНОМ-КЛАССА  (КАЧЕСТВЕННЫЕ  МАТЕРИАЛЫ  ДЛЯ  НЕДОРОГОЙ  КРОВЛИ)</t>
  </si>
  <si>
    <t>Бикрост ТКП, гранулят серый</t>
  </si>
  <si>
    <t>Бикрост ТПП</t>
  </si>
  <si>
    <t>Бикрост ХКП, гранулят серый</t>
  </si>
  <si>
    <t>Метров в рулоне</t>
  </si>
  <si>
    <t>Картон</t>
  </si>
  <si>
    <t xml:space="preserve">Мастика  БПХ  "Фиксер",  3,6 кг </t>
  </si>
  <si>
    <t xml:space="preserve">Мастика  БПХ  "Фиксер",  12  кг </t>
  </si>
  <si>
    <t>Специализированные  материалы  для  кровли  и гидроизоляции</t>
  </si>
  <si>
    <t>до  500 кв.м</t>
  </si>
  <si>
    <t>500-2000</t>
  </si>
  <si>
    <t>свыше 2000 кв.м</t>
  </si>
  <si>
    <t>Цена  за  1 кв. метр с НДС 18%</t>
  </si>
  <si>
    <t>Материал основы</t>
  </si>
  <si>
    <t>Площадь рулона</t>
  </si>
  <si>
    <t>Техноэласт "ВЕНТ" ЭКВ</t>
  </si>
  <si>
    <t>Унифлекс "ВЕНТ"    ЭКВ</t>
  </si>
  <si>
    <t>Унифлекс "ВЕНТ"    ЭПВ</t>
  </si>
  <si>
    <t>МАТЕРИАЛЫ  ДЛЯ  УСТРОЙСТВА  ОДНОСЛОЙНЫХ  КРОВЕЛЬ  БЕЗ  ПРИМЕНЕНИЯ  ОТКРЫТОГО  ПЛАМЕНИ</t>
  </si>
  <si>
    <t>Техноэласт "СОЛО" ЭКМ</t>
  </si>
  <si>
    <t>Техноэласт "ФИКС" ЭПМ</t>
  </si>
  <si>
    <t>Техноэласт "ПРАЙМ" ЭКМ</t>
  </si>
  <si>
    <t>Техноэласт "ПРАЙМ" ЭММ</t>
  </si>
  <si>
    <t>Техноэласт "ГРИН"  ЭПП</t>
  </si>
  <si>
    <t>Техноэласт С  ЭКС сланец серый</t>
  </si>
  <si>
    <t xml:space="preserve">Самоклеющийся материал для устройства плоских кровель без применения открытого пламени. Используется также для устройства скатных кровель по сплошному деревянному основанию. Для монтажа необходимо просто снять защитную пленку и, прикатывая, уложить материал  </t>
  </si>
  <si>
    <t xml:space="preserve">Рулонная, звуко-гидроизоляционная мембрана, Применяется как для изоляции от ударного шума, так же и для гидроизоляции конструкций полов   </t>
  </si>
  <si>
    <t>Техноэласт АКУСТИК</t>
  </si>
  <si>
    <t>Техноэласт АКУСТИК  СУПЕР</t>
  </si>
  <si>
    <t xml:space="preserve">  Рулонная звуко-изоляционная мембрана, укладывается свободно на изолируемую поверхность. Используется в конструкции плавающего пола под бетонную стяжку, паркет, ламинат, в качестве подкадочного.ковра под лаги.</t>
  </si>
  <si>
    <t>МАТЕРИАЛЫ  ДЛЯ  ГИДРОИЗОЛЯЦИИ  МОСТОВ, ТОННЕЛЕЙ,  ФУНДАМЕНТОВ  ЗДАНИЙ  И  СООРУЖЕНИЙ</t>
  </si>
  <si>
    <t>Техноэласт  МОСТ  Б</t>
  </si>
  <si>
    <t>Техноэласт  МОСТ  С</t>
  </si>
  <si>
    <t>Техноэласт  АЛЬФА  ЭПП</t>
  </si>
  <si>
    <t>Техноэласт ПЛАМЯ-СТОП  ЭКП, сланец серый</t>
  </si>
  <si>
    <t>Материал  группы  горючести 4,  РП1, В2</t>
  </si>
  <si>
    <t>LOGICROOF  V-RP         1,2 мм  серый</t>
  </si>
  <si>
    <t>Размер рулона</t>
  </si>
  <si>
    <t>Единица измерения</t>
  </si>
  <si>
    <t>1000-3000</t>
  </si>
  <si>
    <t>Более 3000</t>
  </si>
  <si>
    <t>Полимерные мембраны для механического крепления. Свариваются горячим воздухом. Фирменная гарантия + страховка на 10 лет со страховым покрытием 3 млн.евро. Армированна  полиэстеровой сеткой, огнестойкость по ГОСТу      Г 2, кровли с мех. креплением  и к леевой  системой</t>
  </si>
  <si>
    <t>LOGICROOF  V-RP (F) 1,2 мм  серый</t>
  </si>
  <si>
    <t>ECOPLAST  V-RP (F) 1,2 мм  серый</t>
  </si>
  <si>
    <r>
      <t>м</t>
    </r>
    <r>
      <rPr>
        <vertAlign val="superscript"/>
        <sz val="17"/>
        <rFont val="Georgia"/>
        <family val="1"/>
      </rPr>
      <t>2</t>
    </r>
  </si>
  <si>
    <t>Дополнительные  характеристики</t>
  </si>
  <si>
    <t>Мастика  БПХ  "Фиксер",  картридж</t>
  </si>
  <si>
    <t>ИНН 4501148630 КПП 450101001</t>
  </si>
  <si>
    <t>ОГРН 1094501001759</t>
  </si>
  <si>
    <t>р/сч 40702810400000001200</t>
  </si>
  <si>
    <t>в ОАО АКИБ "КУРГАН"</t>
  </si>
  <si>
    <t>БИК 043735830</t>
  </si>
  <si>
    <t>к/сч 30101810700000000830</t>
  </si>
  <si>
    <t>Теплоизоляция  стекловолокнистая</t>
  </si>
  <si>
    <t xml:space="preserve">Экструдированный  пенополистирол  </t>
  </si>
  <si>
    <t>ПСБ-С 50 *</t>
  </si>
  <si>
    <t xml:space="preserve">ПСБ-С 35 </t>
  </si>
  <si>
    <t xml:space="preserve">ПСБ-С 15 </t>
  </si>
  <si>
    <t>Бикрост ЭКП, гранулят серый</t>
  </si>
  <si>
    <t>Бикрост ЭПП</t>
  </si>
  <si>
    <t>Прайс-лист от  01  декабря  2010 г.</t>
  </si>
  <si>
    <t>Однокомпонентный  полиуретановый  герметик,  предназаначен  для  герметизации самых  мелких пор и трещин на любых материалах.  Имеет очень высокую  адгезию  к поверхности.</t>
  </si>
  <si>
    <t>600 мл</t>
  </si>
  <si>
    <r>
      <t>Герметик</t>
    </r>
    <r>
      <rPr>
        <b/>
        <sz val="14"/>
        <rFont val="Arial Cyr"/>
        <family val="0"/>
      </rPr>
      <t xml:space="preserve">  Гермафлекс </t>
    </r>
    <r>
      <rPr>
        <sz val="14"/>
        <rFont val="Arial Cyr"/>
        <family val="0"/>
      </rPr>
      <t>147, серый</t>
    </r>
  </si>
  <si>
    <t>Высококачественный  однокомпоненнтный  силиконовый  герметик  для герметизации  соединений, подверженных  воздействию высоких температур, в системах  отпления, при ремонте  автомобилей и двигателей. Страна  производитель  Бельгия</t>
  </si>
  <si>
    <t>280 мл</t>
  </si>
  <si>
    <r>
      <t>HENKEL</t>
    </r>
    <r>
      <rPr>
        <sz val="14"/>
        <rFont val="Arial Cyr"/>
        <family val="0"/>
      </rPr>
      <t xml:space="preserve"> Герметик силиконовый высокотемпературный "Гермент" </t>
    </r>
  </si>
  <si>
    <t>Высококачественный  однокомпоненнтный  универсальный  силиконовый  герметик  для герметизации  и  заполнения  швов  и  стыков при  общестроительных  и  ремонтных  работах. Подходит  для  применения  как  внутри,  так  и  снаружи помещения. Страна  производитель  Бельгия</t>
  </si>
  <si>
    <t>850 мл</t>
  </si>
  <si>
    <t>Специальная формула однокомпонентной монтажной пены увеличивает выход до 65 литров, применяется как внутри, так и снаружи помещений. Имеет низкое вторичное расширение, равномерную структуру и хорошую адгезию к большинству материалов. Турбонасадка используется для применения пены  населением.  Пена Момент Профи предназначена для работы с  пистолетом. Страна производитель  Финляндия.</t>
  </si>
  <si>
    <t>750 мл</t>
  </si>
  <si>
    <r>
      <t xml:space="preserve">Однокомпонентная  полиуретановая  монтажная пена  предназначена  для  монтажа и  герметезации  оконных  и дверных  блоков,  термоизоляции трубопроводов, заполнения трещин, пустот, используется до t -10 </t>
    </r>
    <r>
      <rPr>
        <vertAlign val="superscript"/>
        <sz val="12"/>
        <color indexed="8"/>
        <rFont val="Arial Unicode MS"/>
        <family val="2"/>
      </rPr>
      <t>0</t>
    </r>
    <r>
      <rPr>
        <sz val="12"/>
        <color indexed="8"/>
        <rFont val="Arial Unicode MS"/>
        <family val="2"/>
      </rPr>
      <t xml:space="preserve"> С. Страна производитель Финляндия.</t>
    </r>
  </si>
  <si>
    <t>Пены и герметики</t>
  </si>
  <si>
    <t>Трудновымываемый антисептик для наружной и внутренней  отделки  древесины. Защита от гниения, плесени, синевы и насекомых-древоточцев при воздействии атмосферной или почвенной влаги, при контакте с грунтом, как био-защитная грунтовка под ЛКМ. Трудновымываем – химически связывается с древесиной. Придает легкий Фисташковый оттенок, не требует окрашивания. Сохраняет текстуру. Не снижает прочность обработанной древесины. Срок биозащиты 30 - 35 лет (VII кл. по ГОСТ 20022.2, вымачивание). Сертифицировано</t>
  </si>
  <si>
    <t>5 кг</t>
  </si>
  <si>
    <t>СЕНЕЖ Ультра</t>
  </si>
  <si>
    <t>Описание</t>
  </si>
  <si>
    <t>Цена за упак.</t>
  </si>
  <si>
    <t>Вес  упаковки</t>
  </si>
  <si>
    <t>Экономичные  антисептики  для  умеренных у словий  эксплуатации  древесины</t>
  </si>
  <si>
    <t>2,5 кг</t>
  </si>
  <si>
    <t>Антисептик для бань и саун со антимикробным эффектом на акрилатной основе для защиты древесины от плесневых грибов, водорослей и насекомых, а также циклического увлажнения и высоких температур. Эффективен против микроорганизмов мест общего пользования – возбудителей инфекционных заболеваний людей (B.subtilis, B.cereus, E.coli и др.). Нормализует увлажнение-сушку. Не препятствует дыханию древесины. Без запаха и растворителей. Не образует потеков. Пожаро- и взрыво- безопасен. Сертифицировано</t>
  </si>
  <si>
    <t>0,9 кг</t>
  </si>
  <si>
    <t>СЕНЕЖ Сауна</t>
  </si>
  <si>
    <t xml:space="preserve">     Антисептик  для  бань  и  саун  со  специальным  антимикробным  эффектом</t>
  </si>
  <si>
    <t>3,2 кг</t>
  </si>
  <si>
    <t xml:space="preserve">Биопирен-антисептик "Пирилакс-Терма" </t>
  </si>
  <si>
    <t>Огнебиозащита древесины с усиленным огнезащитным действием. Профессиональная защита от горения, возгорания, распространения пламени, биоразрушения при гигроскопическом и конденсационном увлажнении без контакта с грунтом и воздействия атмосферных осадков. 1-я (высшая) группа огнезащитной эффективности (трудногорючая древесина по НПБ-251) при расходе 600 г/м2 и 2-я группа огнезащитной эффективности (трудновоспламеняемая древесина) при расходе 300 г/м2. Слегка окрашивает древесину для контроля огнезащитных работ, сохраняет текстуру. Средний срок биозащиты 20 лет (I кл. по ГОСТ 20022.2, нанесение кистью). Сертифицировано</t>
  </si>
  <si>
    <t>СЕНЕЖ  Огне-био ПРОФ</t>
  </si>
  <si>
    <t xml:space="preserve">Защита древесины от возгорания и биоразрушения. 2-я (типовая) группа огнезащитной эффективности (трудновоспламеняемая древесина по НПБ-251) при расходе 600 г/м2. Пригоден для обработки влажной древесины. Не изменяет цвет, сохраняет текстуру. Колеровка - водными морилками. Не ухудшает прочность, склеиваемость, окрашиваемость древесины. Средний срок биозащиты 20 лет (I кл. по ГОСТ 20022.2, нанесение кистью). Сертифицировано
</t>
  </si>
  <si>
    <t>СЕНЕЖ  Огне-био</t>
  </si>
  <si>
    <t>Огне-, био- защитные препараты для комплексной защиты древесины</t>
  </si>
  <si>
    <t>2,7 кг</t>
  </si>
  <si>
    <t>Нортекс-Доктор для древесины</t>
  </si>
  <si>
    <t>1,1 кг</t>
  </si>
  <si>
    <t>Нортекс-Дезинфектор по древесине</t>
  </si>
  <si>
    <t xml:space="preserve">Тонирующий антисептик с УФ-фильтром на акриловой основе для защиты древесины от осадков, солнечного излучения, плесневых грибов, водорослей и насекомых, а также для декоративной отделки под ценные породы древесины. Для наружных и внутренних работ. Превосходная стойкость к длительному воздействию воды. Защита от УФ.Не препятствует дыханию древесины. При нанесении не образует потеков. Без запаха и растворителей. Пожаро- и взрыво- безопасен. Сертифицирован.
</t>
  </si>
  <si>
    <t>СЕНЕЖ  АкваДекор, ДУБ</t>
  </si>
  <si>
    <t>Код ЕКН</t>
  </si>
  <si>
    <t xml:space="preserve">Тонирующие антисептики для защиты и отделки древесины  </t>
  </si>
  <si>
    <t>NICOBAND все цвета</t>
  </si>
  <si>
    <t>10м х 10см</t>
  </si>
  <si>
    <t>10м х 20см</t>
  </si>
  <si>
    <t>10м х 30см</t>
  </si>
  <si>
    <t>3м х 7,5см</t>
  </si>
  <si>
    <t>3м х 10см</t>
  </si>
  <si>
    <t>3м х 15см</t>
  </si>
  <si>
    <t>Биполь ЭПП</t>
  </si>
  <si>
    <t>ЭПП ТехноНИКОЛЬ 30    200 Стандарт гр. горючести 4</t>
  </si>
  <si>
    <t>Стеклоизол ХКП-3,5</t>
  </si>
  <si>
    <t>Стеклоизол ХПП-2,5</t>
  </si>
  <si>
    <t>Эковер ЛАЙТ Универсал</t>
  </si>
  <si>
    <t xml:space="preserve"> 12 (0,36)    </t>
  </si>
  <si>
    <t>Скатные  кровли,  мансарды,  перегородки, перекрытия. Ненагружаемые каркасные конструкции</t>
  </si>
  <si>
    <t>ЭПП ТехноНИКОЛЬ 30 280  Стандарт  CARBON, гр. Горюч. 4</t>
  </si>
  <si>
    <t>ЭПП ТехноНИКОЛЬ 35 300  CARBON  гр. горючести 3</t>
  </si>
  <si>
    <t>ЭПП ТехноНИКОЛЬ 45 500  CARBON гр. горючести  4</t>
  </si>
  <si>
    <t xml:space="preserve">Мат  Теплоролл </t>
  </si>
  <si>
    <t>40    4000х1200х50</t>
  </si>
  <si>
    <t>2(0,48)</t>
  </si>
  <si>
    <t>Мат ТехноНИКОЛЬ  (фольгированный)</t>
  </si>
  <si>
    <t>40     4500х1200х50</t>
  </si>
  <si>
    <t>1 (0,27)</t>
  </si>
  <si>
    <t>Эковер ФАСАД  Декор Оптима</t>
  </si>
  <si>
    <t>135    1000х600х100</t>
  </si>
  <si>
    <t>Штукатурные фасады с утеплением более 80 мм</t>
  </si>
  <si>
    <t>11          (1200х7000х50) (0,84)</t>
  </si>
  <si>
    <t>Прайс-лист от  21  сентября  2011 г.</t>
  </si>
  <si>
    <t>СПЕЦИАЛЬНАЯ  КАМЕННАЯ  ВАТА</t>
  </si>
  <si>
    <t>Стоимость с НДС 18%</t>
  </si>
  <si>
    <t>1 куб.метра</t>
  </si>
  <si>
    <t>1 упаковки</t>
  </si>
  <si>
    <t>МАТЕРИАЛЫ  ОГНЕЗАЩИТНЫЕ</t>
  </si>
  <si>
    <t>Плита  огнезащитная  для  изоляции конструкций из бетона  ТехноНИКОЛЬ</t>
  </si>
  <si>
    <t>100      1200х600х60-200</t>
  </si>
  <si>
    <t>60                     4(0,173)   70     4(0,202)</t>
  </si>
  <si>
    <t>743,90/868,60</t>
  </si>
  <si>
    <t>Специальная КВ  для  огнезащиты  конструкций  из  бетона  и  металла,  имеет предел  огнестойкости  R до 240 минут, монтаж  плит  на  металл  осуществляется с помощью клея на цементной основе  КНАУФ-ФЛЕКСКЛЕБЕР. Монтаж  ТИ плит  на  железобетон  осуществляется с помощью забивных  анекров  MUNGO MIDS.  Срок  службы  огнезащитных плит  сопоставим  со  сроком  службы  здания</t>
  </si>
  <si>
    <t>Плита  огнезащитная  для  изоляции конструкций из металла  ТехноНИКОЛЬ</t>
  </si>
  <si>
    <t>145      1200х600х30-200</t>
  </si>
  <si>
    <t>30            8(0,173) 40    5(0,144)</t>
  </si>
  <si>
    <t>1124,50/1313,00</t>
  </si>
  <si>
    <t>КОМПЛЕКТУЮШИЕ  ДЛЯ  СИСТЕМЫ  ОГНЕЗАЩИТЫ БЕТОНА</t>
  </si>
  <si>
    <t>Кол-во</t>
  </si>
  <si>
    <t>Цена 1 шт.</t>
  </si>
  <si>
    <t>Цена 1 упаковки</t>
  </si>
  <si>
    <t>1120874  Жестяная рондель для MIDS D=80/14 (шайба)</t>
  </si>
  <si>
    <t>1180501  Дюбель MIDS 8x80 для изол.материалов</t>
  </si>
  <si>
    <t>1180502  Дюбель MIDS 8x110 для изол. Материалов</t>
  </si>
  <si>
    <t>1180503  Дюбель MIDS 8x140 для изол. Материалов</t>
  </si>
  <si>
    <t>1180504  Дюбель MIDS 8x170 для изол. Материалов</t>
  </si>
  <si>
    <t>1180505  Дюбель MIDS 8x200 для изол. Материалов</t>
  </si>
  <si>
    <t>1180506  Дюбель MIDS 8x250 для изол. Материалов</t>
  </si>
  <si>
    <t>МАТЫ  ТехноНИКОЛЬ</t>
  </si>
  <si>
    <t>Мат прошивной ТехноНИКОЛЬ 80</t>
  </si>
  <si>
    <t>80       3000х1200х70</t>
  </si>
  <si>
    <t xml:space="preserve"> 1 (0,252) </t>
  </si>
  <si>
    <t>Используются  для  изоляции  воздуховодов, трубопроводов  диаметром  более 300  мм  толщиной  стенки  от 20 до 120 мм. Помимо этого применяется  для  изоляции  котлов, труб  дымовых  стальных.</t>
  </si>
  <si>
    <t>Мат прошивной ТехноНИКОЛЬ 80 с обкладкой металлической сеткой</t>
  </si>
  <si>
    <t>Мат прошивной ТЕХНОНИКОЛЬ фольгированный 80 с обкладкой металлической сеткой  и  алюминиевой  фольгой</t>
  </si>
  <si>
    <t>Мат прошивной ТЕХНОНИКОЛЬ 100</t>
  </si>
  <si>
    <t>100       2000х1200х70</t>
  </si>
  <si>
    <t>1 (0,168)</t>
  </si>
  <si>
    <t>Мат прошивной ТехноНИКОЛЬ 100 с обкладкой металлической сеткой</t>
  </si>
  <si>
    <t>Мат прошивной ТЕХНОНИКОЛЬ фольгированный 100 с обкладкой металлической сеткой  и  алюминиевой  фольгой</t>
  </si>
  <si>
    <t>101       2000х1200х70</t>
  </si>
  <si>
    <t>КРЕПЕЖ ДЛЯ ТЕПЛОИЗОЛЯЦИИ</t>
  </si>
  <si>
    <t>INC.Дюбель д/изоляции KI-10х90 пластиковый гвоздь, 034125</t>
  </si>
  <si>
    <t>INC.Дюбель д/изоляции KI-10х120 пластиковый гвоздь, 034126</t>
  </si>
  <si>
    <t>INC.Дюбель д/изоляции KI-10х160 пластиковый гвоздь, 034128</t>
  </si>
  <si>
    <t>INC.Дюбель д/изоляции KI-10х220 металлический гвоздь, 011064</t>
  </si>
  <si>
    <t>KOELNER Дюбель KI-200 с пластмас. Гвоздем, 007453</t>
  </si>
  <si>
    <t>KOELNER Дюбель KI-200M стальной стержень, 022647</t>
  </si>
  <si>
    <t>Дюбель 10*160 для изоляции мет. 005907</t>
  </si>
  <si>
    <t xml:space="preserve">Если  Вы  не  нашли  интересующий товар,  свяжитесь  с  нашими  менеджерами  по  телефону.  </t>
  </si>
  <si>
    <t>Мы  обязательно  предложим  то,  что  нужно.</t>
  </si>
  <si>
    <t>р/сч 40702810890000415401</t>
  </si>
  <si>
    <t>в ЧЕЛЯБИНСКИЙ Ф-Л ОАО "ПРОМСВЯЗЬБАНК" Г.ЧЕЛЯБИНСК</t>
  </si>
  <si>
    <t>*</t>
  </si>
  <si>
    <t>Ждем  Вас  с 8:30  до 17:30 ежедневно, без  перерыва  на  обед. Выходные дни - суббота - воскресенье.</t>
  </si>
  <si>
    <t>БИК 047501806</t>
  </si>
  <si>
    <t>Цены  на  вагонные  и  контейнерные  поставки  оговариваются  индивидуально.</t>
  </si>
  <si>
    <t>к/сч 30101810700000000806</t>
  </si>
  <si>
    <t>ИНН 7451195450 КПП 450132001</t>
  </si>
  <si>
    <t>Расчет  за  продукцию 100%-ная  предоплата. Вся  продукция  сертифицирована. Погрузка  БЕСПЛАТНАЯ.</t>
  </si>
  <si>
    <t>ОГРН 1037402906430</t>
  </si>
  <si>
    <t>г. Курган, Пр. Машиностроителей, 23 э</t>
  </si>
  <si>
    <t>тел./факс 8 (3522) 640-219, 606-303</t>
  </si>
  <si>
    <t>г. Курган, пр. Машиностроителей, 23 Э</t>
  </si>
  <si>
    <t>тел./факс 8 (3522) 606-303, 640-219</t>
  </si>
  <si>
    <t>г. Курган, пр. Машиностроителей, 23 э</t>
  </si>
  <si>
    <t>тел./факс 8 (3522) 606-303, 640- 219</t>
  </si>
  <si>
    <t xml:space="preserve">Ждем Вас в рабочие дни с 8:30 до 17:30 без перерыва на обед. </t>
  </si>
  <si>
    <t>Выходные дни - суббота - воскресенье.</t>
  </si>
  <si>
    <t xml:space="preserve">ПАРО-  И  ГИДРОИЗОЛЯЦИОННЫЕ  ВЕТРОЗАЩИТНЫЕ  МАТЕРИАЛЫ  </t>
  </si>
  <si>
    <r>
      <t xml:space="preserve">                    </t>
    </r>
    <r>
      <rPr>
        <b/>
        <sz val="10"/>
        <rFont val="Calibri"/>
        <family val="2"/>
      </rPr>
      <t>Пленка  гидро-ветрозащитная  для  скатной  кровли  и  фасадов  ТЕХНО</t>
    </r>
    <r>
      <rPr>
        <sz val="10"/>
        <rFont val="Calibri"/>
        <family val="2"/>
      </rPr>
      <t xml:space="preserve"> – Подкровельная гидроизоляционная паропроницаемая  мембрана применяется для защиты теплоизоляции в мансардных кровлях от проникновения атмосферной влаги и от сдувания тепла с поверхности утеплителя ветром. Не препятствует выходу паров из утеплителя, что позволяет сохранить теплоизоляционные свойства конструкции. Применение ветрозащитных мембран в скатных кровлях позволяет на 20% снизить теплопотери. 
                    </t>
    </r>
    <r>
      <rPr>
        <b/>
        <sz val="10"/>
        <rFont val="Calibri"/>
        <family val="2"/>
      </rPr>
      <t xml:space="preserve">Пленка  пароизоляционная  для  скатной  кровли  и  стен  </t>
    </r>
    <r>
      <rPr>
        <sz val="10"/>
        <rFont val="Calibri"/>
        <family val="2"/>
      </rPr>
      <t>и</t>
    </r>
    <r>
      <rPr>
        <b/>
        <sz val="10"/>
        <rFont val="Calibri"/>
        <family val="2"/>
      </rPr>
      <t xml:space="preserve">  пленка  универсальная  ТЕХНО</t>
    </r>
    <r>
      <rPr>
        <sz val="10"/>
        <rFont val="Calibri"/>
        <family val="2"/>
      </rPr>
      <t xml:space="preserve"> – Применяются в утепленных скатных и плоских кровлях для защиты утеплителя от проникновения теплого влажного воздуха из помещения. Швы и стыки пароизоляционного покрытия необходимо герметизировать монтажными соединительными лентами. Отсутствие пароизоляционного материала, или не герметичность его соединений приводит к увлажнению теплоизоляции и значительным потерям тепла. Материал имеет гарантированную долговечность 20 лет. </t>
    </r>
  </si>
  <si>
    <t>Размер</t>
  </si>
  <si>
    <t>Плотность</t>
  </si>
  <si>
    <t>Площадь</t>
  </si>
  <si>
    <t>Цена с НДС 18%</t>
  </si>
  <si>
    <t>за м²</t>
  </si>
  <si>
    <t>за рулон</t>
  </si>
  <si>
    <t>ГИДРО-ВЕТРОЗАЩИТНЫЕ МАТЕРИАЛЫ пр-ва  Компании  "ТехноНИКОЛЬ"</t>
  </si>
  <si>
    <t>Пленка гидро-ветрозащитная для скатной кровли и фасадов,                                     18 382</t>
  </si>
  <si>
    <t>50 х 1,6 м</t>
  </si>
  <si>
    <t>95 гр/м2</t>
  </si>
  <si>
    <t>Гидро-ветроизоляция  армированная  ТехноНИКОЛЬ,                                             31 816</t>
  </si>
  <si>
    <t>50 х 1,5 м</t>
  </si>
  <si>
    <t>110 гр/м2</t>
  </si>
  <si>
    <t>Мембрана  супердиффузионная  ТехноНИКОЛЬ,                                            20 355</t>
  </si>
  <si>
    <t>85 гр/м2</t>
  </si>
  <si>
    <t>Мембрана  супердиффузионная  оптима  ТехноНИКОЛЬ,                                            34 392</t>
  </si>
  <si>
    <t>Мембрана  супердиффузионная  усиленная ТехноНИКОЛЬ,                                            20 356</t>
  </si>
  <si>
    <t>150 гр/м2</t>
  </si>
  <si>
    <t>Tyvek Solid-ТехноНИКОЛЬ,                 екн 283 455</t>
  </si>
  <si>
    <t>80 гр/м2</t>
  </si>
  <si>
    <t>Tyvek Housewrap-ТехноНИКОЛЬ,     екн 001 968</t>
  </si>
  <si>
    <t>60 гр/м2</t>
  </si>
  <si>
    <t>ГИДРО-ВЕТРОЗАЩИТНЫЕ МАТЕРИАЛЫ  пр-ва  Компании  "Мануфактура"</t>
  </si>
  <si>
    <t>СПАНТЕКС Пленка гидро-ветрозащитная                                      363 095</t>
  </si>
  <si>
    <t>37,5 х 1,6м</t>
  </si>
  <si>
    <t>ГИДРО-ВЕТРОЗАЩИТНЫЕ МАТЕРИАЛЫ  пр-ва  Компании  "Ондулин"</t>
  </si>
  <si>
    <r>
      <t xml:space="preserve">Ондутис   SA 130 </t>
    </r>
    <r>
      <rPr>
        <b/>
        <i/>
        <sz val="10"/>
        <rFont val="Calibri"/>
        <family val="2"/>
      </rPr>
      <t xml:space="preserve">                            336 244</t>
    </r>
  </si>
  <si>
    <t>50 х 1,5м</t>
  </si>
  <si>
    <t>130 гр/м2</t>
  </si>
  <si>
    <r>
      <t xml:space="preserve">Ондутис   A 120  </t>
    </r>
    <r>
      <rPr>
        <b/>
        <i/>
        <sz val="10"/>
        <rFont val="Calibri"/>
        <family val="2"/>
      </rPr>
      <t xml:space="preserve">                            352 258</t>
    </r>
  </si>
  <si>
    <t>51 х 1,5м</t>
  </si>
  <si>
    <t>120 гр/м2</t>
  </si>
  <si>
    <t>ПАРОИЗОЛЯЦИОННЫЕ МАТЕРИАЛЫ  пр-ва  Компании  "ТехноНИКОЛЬ"</t>
  </si>
  <si>
    <t>Пленка пароизоляционная  для  скатной  кровли  и стен                                            35 475</t>
  </si>
  <si>
    <t>Изоспан В(70м.кв.)50*1,4м.</t>
  </si>
  <si>
    <t>72 гр/м2</t>
  </si>
  <si>
    <t>Пароизоляция для скатных кровель и стен ТехноНИКОЛЬ                                             21 167</t>
  </si>
  <si>
    <t>Пленка пароизоляционная  универсальная,                                                                                                            33 361</t>
  </si>
  <si>
    <t>Пароизоляция для плоской кровли ТехноНИКОЛЬ,                                           20 358</t>
  </si>
  <si>
    <t>30 х 3 м</t>
  </si>
  <si>
    <t>122 гр/м2</t>
  </si>
  <si>
    <t>Пароизоляция  армированная  ТехноНИКОЛЬ,                                                                                  31 494</t>
  </si>
  <si>
    <t>ПАРОИЗОЛЯЦИОННЫЕ  МАТЕРИАЛЫ  пр-ва  Компании  "Мануфактура"</t>
  </si>
  <si>
    <t>СПАНТЕКС  Плнка  пароизоляционная                                                                                           363 096</t>
  </si>
  <si>
    <t xml:space="preserve">СПАНТЕКС  Плнка  пароизоляционная  универсальная                                           363 097                                                                      </t>
  </si>
  <si>
    <t>ПАРОИЗОЛЯЦИОННЫЕ  МАТЕРИАЛЫ  пр-ва  Компании  "Ондулин"</t>
  </si>
  <si>
    <r>
      <t xml:space="preserve">Ондутис  R 70 </t>
    </r>
    <r>
      <rPr>
        <b/>
        <i/>
        <sz val="10"/>
        <rFont val="Calibri"/>
        <family val="2"/>
      </rPr>
      <t xml:space="preserve">                                  353 627</t>
    </r>
  </si>
  <si>
    <t>70 гр/м2</t>
  </si>
  <si>
    <r>
      <t xml:space="preserve">Ондутис  R 100  </t>
    </r>
    <r>
      <rPr>
        <b/>
        <i/>
        <sz val="10"/>
        <rFont val="Calibri"/>
        <family val="2"/>
      </rPr>
      <t xml:space="preserve">                              347 233</t>
    </r>
  </si>
  <si>
    <t>100 гр/м2</t>
  </si>
  <si>
    <r>
      <t xml:space="preserve">Ондутис  R Термо 50  </t>
    </r>
    <r>
      <rPr>
        <b/>
        <i/>
        <sz val="10"/>
        <rFont val="Calibri"/>
        <family val="2"/>
      </rPr>
      <t xml:space="preserve">                 357 852</t>
    </r>
  </si>
  <si>
    <t>СОЕДИНИТЕЛЬНЫЕ ЛЕНТЫ</t>
  </si>
  <si>
    <t>Лента  акриловая  ТехноНИКОЛЬ,                                             359 754</t>
  </si>
  <si>
    <t>20м х 2 см</t>
  </si>
  <si>
    <t>Скотч двухсторонний  полипропиленовый (плоские кровли), 228 984</t>
  </si>
  <si>
    <t>25м х 5 см</t>
  </si>
  <si>
    <t>САМОКЛЕЯЩАЯСЯ ГЕРМЕТИЗИРУЮЩАЯ ЛЕНТА  NICOBAND</t>
  </si>
  <si>
    <t>10м х 15см</t>
  </si>
  <si>
    <t xml:space="preserve">    тел./факс 8 (3522) 640-219, 606-303</t>
  </si>
  <si>
    <t>Рубероид  ТУ  РКК-350</t>
  </si>
  <si>
    <t>Рубероид РПП-300</t>
  </si>
  <si>
    <t>Упаковка 39,5 кг</t>
  </si>
  <si>
    <t>Ждем Вас в рабочие дни с 8:30 до 17:30 без перерыва на обед. Выходные - суббота - воскресенье.</t>
  </si>
  <si>
    <t>ВСЁ  ДЛЯ  ЗАЩИТЫ  ДРЕВЕСИНЫ, продукция компании  СЕНЕЖ,  НОРТ, НЕОМИД</t>
  </si>
  <si>
    <t>Нортекс-Профилактика  для древесины</t>
  </si>
  <si>
    <t>НЕОМИД-100  Антижук</t>
  </si>
  <si>
    <t>1 л</t>
  </si>
  <si>
    <t>НЕОМИД-200</t>
  </si>
  <si>
    <t>0,5 л</t>
  </si>
  <si>
    <t>НЕОМИД-400 для древесины</t>
  </si>
  <si>
    <t>НЕОМИД-450  I группа</t>
  </si>
  <si>
    <t>НЕОМИД-450  II группа</t>
  </si>
  <si>
    <t>Биопирен-антисептик "Пирилакс"</t>
  </si>
  <si>
    <t>Биопирен-антисептик "Пирилакс-ЛЮКС"</t>
  </si>
  <si>
    <r>
      <t xml:space="preserve"> HENKEL </t>
    </r>
    <r>
      <rPr>
        <sz val="14"/>
        <rFont val="Arial Cyr"/>
        <family val="0"/>
      </rPr>
      <t>Герметик  многоцелевой  белый  "Гермент"</t>
    </r>
  </si>
  <si>
    <r>
      <rPr>
        <b/>
        <sz val="14"/>
        <rFont val="Arial Cyr"/>
        <family val="0"/>
      </rPr>
      <t>ВИЛАТЕРМ</t>
    </r>
    <r>
      <rPr>
        <sz val="14"/>
        <rFont val="Arial Cyr"/>
        <family val="0"/>
      </rPr>
      <t xml:space="preserve">  шнур, 40 мм</t>
    </r>
  </si>
  <si>
    <t>пог.м</t>
  </si>
  <si>
    <r>
      <rPr>
        <b/>
        <sz val="14"/>
        <rFont val="Arial Cyr"/>
        <family val="0"/>
      </rPr>
      <t>ВИЛАТЕРМ</t>
    </r>
    <r>
      <rPr>
        <sz val="14"/>
        <rFont val="Arial Cyr"/>
        <family val="0"/>
      </rPr>
      <t xml:space="preserve">  шнур, 50 мм</t>
    </r>
  </si>
  <si>
    <t>ЭПП  ТехноНИКОЛЬ подложка для полов "Алешка"</t>
  </si>
  <si>
    <t xml:space="preserve"> 1000х600х5         (0,003 м3) </t>
  </si>
  <si>
    <t xml:space="preserve"> 1000х600х3        (0,0018 м3) </t>
  </si>
  <si>
    <t>Мастика  БПХ  "Вишера",  20 кг</t>
  </si>
  <si>
    <t>Теплоизоляция полов, фундаментов, подвальных помещений. Прочность на сжатие 300 кПа, группа горючести Г3, ступенчатая кромка.</t>
  </si>
  <si>
    <t>Мастика приклеивающая для XPS, 22 кг</t>
  </si>
  <si>
    <t>Мастика битумно-резиновая AquaMast (10кг)</t>
  </si>
  <si>
    <t>Мастика битумная  AquaMast (10кг)</t>
  </si>
  <si>
    <t>80     1200х600х50</t>
  </si>
  <si>
    <t>Аналог ТехноФаса</t>
  </si>
  <si>
    <t>Эковер СТАНДАРТ 50</t>
  </si>
  <si>
    <t>47         1000х600х50</t>
  </si>
  <si>
    <t>Телоизоляция  легких  ограждающих  конструкций.</t>
  </si>
  <si>
    <t>Аналог П-75</t>
  </si>
  <si>
    <t>80         1000х600х50</t>
  </si>
  <si>
    <t>8 (0,24)</t>
  </si>
  <si>
    <t>15          (1230х610х50х20) (0,75)</t>
  </si>
  <si>
    <t>Прайс-лист от  18.06.2012 г.</t>
  </si>
  <si>
    <r>
      <t xml:space="preserve"> HENKEL </t>
    </r>
    <r>
      <rPr>
        <sz val="14"/>
        <rFont val="Arial Cyr"/>
        <family val="0"/>
      </rPr>
      <t>Пена  Монтажная  МОМЕНТ Профи Летняя</t>
    </r>
  </si>
  <si>
    <t>HENKEL Пена  мотажная  ПРОФ Макрофлекс 65</t>
  </si>
  <si>
    <t xml:space="preserve">PENOSIL Пена монтажная  Gold Gun 65 лето </t>
  </si>
  <si>
    <t>875 мл</t>
  </si>
  <si>
    <t>СЕЛЕНА Пена профессиональная TYTAN 65 О2</t>
  </si>
  <si>
    <t>Стоимость С НДС</t>
  </si>
  <si>
    <t>1 куб.м</t>
  </si>
  <si>
    <t>1 упак.</t>
  </si>
  <si>
    <t>АКСИ-РУФ Н (АКСИ-150)</t>
  </si>
  <si>
    <t>90     1000х500х50</t>
  </si>
  <si>
    <t>Плита  техническая  ТехноНИКОЛЬ 80</t>
  </si>
  <si>
    <t>Плита  техническая  ТехноНИКОЛЬ 60</t>
  </si>
  <si>
    <t>6(0,216)</t>
  </si>
  <si>
    <t>6 (0,216)</t>
  </si>
  <si>
    <t>8 (0,288)</t>
  </si>
  <si>
    <t>60     1200х600х50</t>
  </si>
  <si>
    <t>Теплоизоляция  ТЕХНО ОАО "Акси", г. Челябинск</t>
  </si>
  <si>
    <t>30       1200х600х50</t>
  </si>
  <si>
    <t xml:space="preserve"> 12 (0,432) </t>
  </si>
  <si>
    <t xml:space="preserve"> 8 (0,288) </t>
  </si>
  <si>
    <t>РОКЛАЙТ</t>
  </si>
  <si>
    <t>Ненагружаемые конструкции, каркасные конструкциии, скатная кровля, перегородки, перекрытия</t>
  </si>
  <si>
    <t>35       1200х600х50</t>
  </si>
  <si>
    <t>45       1200х600х50</t>
  </si>
  <si>
    <t>100       1200х600х50</t>
  </si>
  <si>
    <t>100      1200х600х50</t>
  </si>
  <si>
    <t>Тепловая и противопожарная изоляция конструкций, трубопроводов, воздуховодов, котлов и прочего</t>
  </si>
  <si>
    <t>Мат прошивной с обкладкой на металлической сетке с двух сторон, для ТИ котлов отопления</t>
  </si>
  <si>
    <t>Тепловая и противопожарная изоляция конструкций, трубопроводов, воздуховодов, для  частного  домостроения</t>
  </si>
  <si>
    <t>Тепловая изоляция  для вентилируемых  фасадов</t>
  </si>
  <si>
    <t>196   1200х600х50</t>
  </si>
  <si>
    <t>4 (0,144)</t>
  </si>
  <si>
    <t>166   1200х600х50</t>
  </si>
  <si>
    <t>Верхний  теплоизоляционный  слой  в  плоской  кровле</t>
  </si>
  <si>
    <t xml:space="preserve">Для  утепления  плоских  кровель </t>
  </si>
  <si>
    <t>Нижний  слой  теплоизоляции  в  плоской  кровле</t>
  </si>
  <si>
    <t>Минеральная  теплоизоляция  производства ОАО "ЭКОВЕР"</t>
  </si>
  <si>
    <t>4 (0,24)        3 (0,18)</t>
  </si>
  <si>
    <t>30      1000х600х50</t>
  </si>
  <si>
    <t>Минеральная  теплоизоляция  производства ООО "Богдановичский завод  мин. Плит""</t>
  </si>
  <si>
    <t>Плита  ИЗБА  Венти-80</t>
  </si>
  <si>
    <t xml:space="preserve"> 10 (0,3)    </t>
  </si>
  <si>
    <t>Вентилируемые фасады</t>
  </si>
  <si>
    <t>Мат прошивной с обкладкой на металлической сетке с одной стороны, для  ТИ котлов отопления</t>
  </si>
  <si>
    <t>Жесткая тепловая изоляция  для  утепления  плоской  кровли,  в перекрытиях, фасадах</t>
  </si>
  <si>
    <t>Прайс-лист от  07  ноября  2012 г.</t>
  </si>
  <si>
    <t>Теплоизоляционные материалы  из  пенополистирола</t>
  </si>
  <si>
    <t>Стоимость с НДС</t>
  </si>
  <si>
    <t>Плита  пенополистирольная   производства  ООО  "ШТРОБЕР"  г. Челябинск</t>
  </si>
  <si>
    <t>20             1180х580х50 8(0,27376)</t>
  </si>
  <si>
    <t>ЭПП ТехноНИКОЛЬ 30 200 Стандарт гр. горючести 4</t>
  </si>
  <si>
    <t>30            1180х580х30 (0,266916)</t>
  </si>
  <si>
    <t>ЭПП ТехноНИКОЛЬ 30 280 Стандарт CARBON   гр. Горюч. 4</t>
  </si>
  <si>
    <t>ЭПП ТехноНИКОЛЬ 35 300   Стандарт  CARBON, гр. Горюч. 3</t>
  </si>
  <si>
    <t>30            1180х580х40-60 (0,27376)</t>
  </si>
  <si>
    <t>30             1180х580х80 (0,27376)</t>
  </si>
  <si>
    <t>35            1180х580х80 (0,27376)</t>
  </si>
  <si>
    <t>45           1200х600х40-60 (0,27376)</t>
  </si>
  <si>
    <t>Утеплдение  почвы  под  железнодорожным  полотном,  автомобильными  дорогами, взлетно-посадочных  полос  аэродромов. Прочность на сжатие 500 кПа, группа горючести Г4, ступенчатая кромка</t>
  </si>
  <si>
    <t>Подложка  теплоизоляционная  и  звукоизоляционная  под  напольные  покрытия - ламинат, линолеум,  ковролин</t>
  </si>
  <si>
    <t>9                                          2000х1000х50 (0,1)</t>
  </si>
  <si>
    <t>15                                                                                      2000х1000х50 (0,1)</t>
  </si>
  <si>
    <t>ПСБ-С 35Л</t>
  </si>
  <si>
    <t>ПСБ-С 25Ф ТУ</t>
  </si>
  <si>
    <t>ПСБ-С 25Ф</t>
  </si>
  <si>
    <t>15                             2000х1000х100 (0,2)</t>
  </si>
  <si>
    <t>20                            2000х1000х50 (0,1)</t>
  </si>
  <si>
    <t>20                                 2000х1000х100 (0,2)</t>
  </si>
  <si>
    <t>25                            2000х1000х50 (0,1)</t>
  </si>
  <si>
    <t>Теплоизоляция  для  ненагружаемых  строительных  конструкцийенагружаемые строительные конструкции</t>
  </si>
  <si>
    <t>Теплоизоляция  для  штукатурных  фасадов,  ненагружаемых  конструкций  полов,  стен</t>
  </si>
  <si>
    <t>Теплоизоляция  для  плоской кровли</t>
  </si>
  <si>
    <t>Офис  работает  с  8-30 до 17-30  без перерыва  на  обед</t>
  </si>
  <si>
    <t>10          (7380х1220х50х2) (0,9)</t>
  </si>
  <si>
    <t>Мат минераловатный ТеплоKNAUF ДАЧА TR 044, плотность 10 кг/м3, 2 шт., S = 18 кв.м</t>
  </si>
  <si>
    <t>Плита минераловатная ТеплоKNAUF ДОМ TS 040 плотность 10 кг/м3, S =  15 кв.м</t>
  </si>
  <si>
    <t>15          (1230х610х50х16) (0,6)</t>
  </si>
  <si>
    <t>15          (6148х1220х50х2) (0,75)</t>
  </si>
  <si>
    <t>Мат минераловатный ТеплоKNAUF КОТТЕДЖ TR 037  Aquastatik, плотность 15 кг/м3, 2 шт. S = 15 кв.м</t>
  </si>
  <si>
    <t>Плита минераловатная ТеплоKNAUF КОТТЕДЖ TS 037 Aquastatik, плотность 15 кг/м3, S= 15 кв.м</t>
  </si>
  <si>
    <t>Утеплитель URSA ЛАЙТ минеральная  изоляция, мат, S=16,8 кв.м</t>
  </si>
  <si>
    <t>Утеплитель URSA М11 Минеральная  изоляция, мат, S= 21,6 кв.м</t>
  </si>
  <si>
    <t>15          (1200х9000х50) (1,08)</t>
  </si>
  <si>
    <t xml:space="preserve">Отпуск  товара  на  организацию  осуществляется  при  наличии  доверенности  и  документа,  удостоверяющего  </t>
  </si>
  <si>
    <t>личность.</t>
  </si>
  <si>
    <t>Прайс-лист от  07.11.2012 г.</t>
  </si>
  <si>
    <t>Материалы  для  внутренней  отделки</t>
  </si>
  <si>
    <t>Материалы  для  грунтования</t>
  </si>
  <si>
    <t>Грунт  строительный  глубокого проникновения Bergauf Tiefgrunt</t>
  </si>
  <si>
    <t>Вес, об.  упаковки</t>
  </si>
  <si>
    <t>литр</t>
  </si>
  <si>
    <t>Грунтовочный  состав  "Волма-Универсал"</t>
  </si>
  <si>
    <t>Клеи  плиточные</t>
  </si>
  <si>
    <t>кг</t>
  </si>
  <si>
    <t>Клей  для  плитки  (гранит) Bergauf Keramik</t>
  </si>
  <si>
    <t>Клей  для  плитки  (гранит) Bergauf Keramik усиленный</t>
  </si>
  <si>
    <t>Служит  для  подготовки  основания  к шпаклеванию, покраске, оклейке обоями (для внутренних работ).</t>
  </si>
  <si>
    <t>Клей  плиточный  Церезит СМ-9</t>
  </si>
  <si>
    <t>Клей  плиточный  Церезит СМ-11</t>
  </si>
  <si>
    <t>Применяется  для  внутренних  работ  для  приклеивания  плитки  керамической,  керамогранита,  мозаики</t>
  </si>
  <si>
    <t>Штукатурные  смеси</t>
  </si>
  <si>
    <t>Штукатурка  гипсовая  Bergauf  практик  легкая</t>
  </si>
  <si>
    <t>Штукатурка  Волма-слой</t>
  </si>
  <si>
    <t>KNAUF Штукатурка  Ротбанд</t>
  </si>
  <si>
    <t>KNAUF Штукатурка  Гольбанд</t>
  </si>
  <si>
    <t>Штукатурки - это  многокомпонентные  сухие  смеси  для выравнивания стен и потолков  из  кирпича,  блоков,  бетона</t>
  </si>
  <si>
    <t>Шпатлевки</t>
  </si>
  <si>
    <t>Шпатлевка  гипсовая  финишная  белая  Bergauf</t>
  </si>
  <si>
    <t>Шпатлевка  Волма-финиш</t>
  </si>
  <si>
    <t>Пол  наливной</t>
  </si>
  <si>
    <t>Пол  наливной  для  первоначального  выравнивания   стяжки Bergauf Практик</t>
  </si>
  <si>
    <t>Затирки</t>
  </si>
  <si>
    <t>Затирка Церезит С33 белая</t>
  </si>
  <si>
    <t>Затирка Церезит С33 серая</t>
  </si>
  <si>
    <t>Применяется  для  поверхностного  шпаклевания  листов  ГКЛ,  гипсовых  и  цементных  штукатурок слоем 0,2-5 мм</t>
  </si>
  <si>
    <t>Плиточная затирка  используется для заполнения швов между плитками, защищая, поддерживая и обрамляя их края</t>
  </si>
  <si>
    <t>Смесь  для  предварительного  выравнивания  пола  на  цементной  основе</t>
  </si>
  <si>
    <t>Смесь строительная  напольная   на  гисовом  вяжущем  "Волма-Нивелир-Экспресс"</t>
  </si>
  <si>
    <t xml:space="preserve">Штукатурка  цементная  Bergauf  практик  </t>
  </si>
  <si>
    <t>За 1 кв. метр</t>
  </si>
  <si>
    <t>За 1 рулон</t>
  </si>
  <si>
    <t>Площадь рулона,    кв. м</t>
  </si>
  <si>
    <t>Биполь ЭКП,  гранулят  серый</t>
  </si>
  <si>
    <t>Биполь ТКП  гранулят серый</t>
  </si>
  <si>
    <t>СТЕКЛОИЗОЛ</t>
  </si>
  <si>
    <t>Входит в фуру</t>
  </si>
  <si>
    <t>За 1 кв.метр</t>
  </si>
  <si>
    <t>+80 гр.</t>
  </si>
  <si>
    <t>20 тонн</t>
  </si>
  <si>
    <t>Рубероид  ТУ  РКП-350 паллетирован по 41 рулону</t>
  </si>
  <si>
    <t>Рубероид  ТУ  РКК-350 паллетирован по 30 рулонов</t>
  </si>
  <si>
    <t>Рубероид  ТУ  РПП-300</t>
  </si>
  <si>
    <t>Рубероид  ТУ РПП-300 паллетирован  по  46 рулонов</t>
  </si>
  <si>
    <t>Рубероид ТУ РПП-200</t>
  </si>
  <si>
    <t>Рубероид ТУ РПП-200 паллетрован по 49 рулонов</t>
  </si>
  <si>
    <t>БИТУМ</t>
  </si>
  <si>
    <t>За 1 тонну</t>
  </si>
  <si>
    <t>За 1 упаковку</t>
  </si>
  <si>
    <t>Упаковка 25,0 кг</t>
  </si>
  <si>
    <t>Б и т у м  строительный БН 70/30, 90/30, 90/10</t>
  </si>
  <si>
    <t>Мастики и праймер</t>
  </si>
  <si>
    <t>За 1 кг</t>
  </si>
  <si>
    <t>За  1  упаковку</t>
  </si>
  <si>
    <t xml:space="preserve">Праймер  битумный  AquaMast, 8 кг (10л)  </t>
  </si>
  <si>
    <t>Мастика  ТехноНИКОЛЬ МГТН,  10 кг</t>
  </si>
  <si>
    <t>Мастика  ББК-Г,  30 кг</t>
  </si>
  <si>
    <t>Мастика  ТехноНИКОЛЬ МГТН,  20 кг</t>
  </si>
  <si>
    <t>Герметик бутил-каучуковый ТЕХНОНИКОЛЬ №45</t>
  </si>
  <si>
    <t>Комплектация плоских кровель</t>
  </si>
  <si>
    <t>Ед. изм</t>
  </si>
  <si>
    <t>ТЕРМОКЛИП Круглый тарельчатый держатель</t>
  </si>
  <si>
    <t>Цемент</t>
  </si>
  <si>
    <t>Цемент ПЦ-400</t>
  </si>
  <si>
    <t>Упаковка 50 кг</t>
  </si>
  <si>
    <t>Гипсокартон</t>
  </si>
  <si>
    <t>Лист  гипсокартона (2500*1200*9,5), Гифас</t>
  </si>
  <si>
    <t>лист</t>
  </si>
  <si>
    <t xml:space="preserve">Цена </t>
  </si>
  <si>
    <t>Клей плиточный Волма-Керамик", 25 кг</t>
  </si>
  <si>
    <t>Клей плиточный Волма-Керамик плюс", 25 кг</t>
  </si>
  <si>
    <t>Прайс-лист от  11 декабря 2012 г.</t>
  </si>
  <si>
    <t>Плита  ИЗБА Стандарт 50</t>
  </si>
  <si>
    <t>50
1000*600*50</t>
  </si>
  <si>
    <t>Прайс-лист от  11 декабря  2012 г.</t>
  </si>
  <si>
    <t xml:space="preserve">тел./факс 8 (3522) 606-303, 640-219,                                                                  </t>
  </si>
  <si>
    <t xml:space="preserve">тел./факс 8 (3522) 606-303, 640-219,                                    </t>
  </si>
  <si>
    <t xml:space="preserve">тел./факс 8 (3522) 606-303, 640-219,                                                     </t>
  </si>
  <si>
    <t xml:space="preserve">тел./факс 8 (3522) 606-303, 640-219,                                                                 </t>
  </si>
  <si>
    <r>
      <t xml:space="preserve">г. Курган, пр. Машиностроителей, 23 Э                                                </t>
    </r>
    <r>
      <rPr>
        <b/>
        <sz val="20"/>
        <rFont val="Arial"/>
        <family val="2"/>
      </rPr>
      <t xml:space="preserve">тел./факс 8 (3522) 606-303, 640-219,                                                                                                                  </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</si>
</sst>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руб.&quot;;\-#,##0&quot;руб.&quot;"/>
    <numFmt numFmtId="165" formatCode="#,##0&quot;руб.&quot;;[Red]\-#,##0&quot;руб.&quot;"/>
    <numFmt numFmtId="166" formatCode="#,##0.00&quot;руб.&quot;;\-#,##0.00&quot;руб.&quot;"/>
    <numFmt numFmtId="167" formatCode="#,##0.00&quot;руб.&quot;;[Red]\-#,##0.00&quot;руб.&quot;"/>
    <numFmt numFmtId="168" formatCode="_-* #,##0&quot;руб.&quot;_-;\-* #,##0&quot;руб.&quot;_-;_-* &quot;-&quot;&quot;руб.&quot;_-;_-@_-"/>
    <numFmt numFmtId="169" formatCode="_-* #,##0_р_у_б_._-;\-* #,##0_р_у_б_._-;_-* &quot;-&quot;_р_у_б_._-;_-@_-"/>
    <numFmt numFmtId="170" formatCode="_-* #,##0.00&quot;руб.&quot;_-;\-* #,##0.00&quot;руб.&quot;_-;_-* &quot;-&quot;??&quot;руб.&quot;_-;_-@_-"/>
    <numFmt numFmtId="171" formatCode="_-* #,##0.00_р_у_б_._-;\-* #,##0.00_р_у_б_._-;_-* &quot;-&quot;??_р_у_б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
    <numFmt numFmtId="179" formatCode="#,##0.0000"/>
    <numFmt numFmtId="180" formatCode="0.0000"/>
    <numFmt numFmtId="181" formatCode="#,##0.0"/>
    <numFmt numFmtId="182" formatCode="#,##0.00000"/>
    <numFmt numFmtId="183" formatCode="_-* #,##0.0_р_._-;\-* #,##0.0_р_._-;_-* &quot;-&quot;?_р_._-;_-@_-"/>
    <numFmt numFmtId="184" formatCode="#,###&quot; м2&quot;"/>
  </numFmts>
  <fonts count="186">
    <font>
      <sz val="10"/>
      <name val="Arial Cyr"/>
      <family val="0"/>
    </font>
    <font>
      <sz val="8"/>
      <name val="Arial Cyr"/>
      <family val="0"/>
    </font>
    <font>
      <b/>
      <sz val="12"/>
      <name val="Arial Cyr"/>
      <family val="0"/>
    </font>
    <font>
      <b/>
      <sz val="10"/>
      <name val="Arial Cyr"/>
      <family val="0"/>
    </font>
    <font>
      <b/>
      <sz val="11"/>
      <name val="Arial Cyr"/>
      <family val="0"/>
    </font>
    <font>
      <sz val="11"/>
      <name val="Arial Cyr"/>
      <family val="0"/>
    </font>
    <font>
      <u val="single"/>
      <sz val="10"/>
      <color indexed="12"/>
      <name val="Arial Cyr"/>
      <family val="0"/>
    </font>
    <font>
      <u val="single"/>
      <sz val="10"/>
      <color indexed="36"/>
      <name val="Arial Cyr"/>
      <family val="0"/>
    </font>
    <font>
      <sz val="9"/>
      <name val="Arial"/>
      <family val="2"/>
    </font>
    <font>
      <sz val="10"/>
      <name val="Arial"/>
      <family val="2"/>
    </font>
    <font>
      <sz val="8"/>
      <name val="Arial"/>
      <family val="2"/>
    </font>
    <font>
      <sz val="8"/>
      <name val="Arial CYR"/>
      <family val="2"/>
    </font>
    <font>
      <sz val="7"/>
      <name val="Arial"/>
      <family val="2"/>
    </font>
    <font>
      <b/>
      <sz val="14"/>
      <name val="Arial Cyr"/>
      <family val="0"/>
    </font>
    <font>
      <b/>
      <sz val="11"/>
      <name val="Arial"/>
      <family val="2"/>
    </font>
    <font>
      <b/>
      <sz val="11"/>
      <name val="Wingdings"/>
      <family val="0"/>
    </font>
    <font>
      <b/>
      <i/>
      <sz val="10"/>
      <name val="Arial Cyr"/>
      <family val="0"/>
    </font>
    <font>
      <b/>
      <sz val="16"/>
      <name val="Arial"/>
      <family val="2"/>
    </font>
    <font>
      <sz val="11"/>
      <name val="Arial"/>
      <family val="2"/>
    </font>
    <font>
      <sz val="12"/>
      <name val="Arial Cyr"/>
      <family val="0"/>
    </font>
    <font>
      <sz val="11"/>
      <color indexed="8"/>
      <name val="Arial"/>
      <family val="2"/>
    </font>
    <font>
      <sz val="16"/>
      <name val="Arial Cyr"/>
      <family val="0"/>
    </font>
    <font>
      <b/>
      <sz val="18"/>
      <name val="Arial"/>
      <family val="2"/>
    </font>
    <font>
      <sz val="14"/>
      <name val="Arial Cyr"/>
      <family val="0"/>
    </font>
    <font>
      <b/>
      <sz val="18"/>
      <name val="Arial Cyr"/>
      <family val="0"/>
    </font>
    <font>
      <sz val="18"/>
      <name val="Arial Cyr"/>
      <family val="0"/>
    </font>
    <font>
      <b/>
      <sz val="12"/>
      <color indexed="9"/>
      <name val="Arial Cyr"/>
      <family val="2"/>
    </font>
    <font>
      <sz val="13"/>
      <name val="Arial Cyr"/>
      <family val="0"/>
    </font>
    <font>
      <b/>
      <sz val="8"/>
      <name val="Arial Cyr"/>
      <family val="0"/>
    </font>
    <font>
      <b/>
      <sz val="14"/>
      <color indexed="10"/>
      <name val="Arial Cyr"/>
      <family val="0"/>
    </font>
    <font>
      <b/>
      <i/>
      <sz val="10"/>
      <color indexed="10"/>
      <name val="Arial Cyr"/>
      <family val="0"/>
    </font>
    <font>
      <b/>
      <sz val="20"/>
      <name val="Georgia"/>
      <family val="1"/>
    </font>
    <font>
      <b/>
      <sz val="10"/>
      <name val="Georgia"/>
      <family val="1"/>
    </font>
    <font>
      <b/>
      <sz val="18"/>
      <name val="Georgia"/>
      <family val="1"/>
    </font>
    <font>
      <b/>
      <sz val="13"/>
      <name val="Georgia"/>
      <family val="1"/>
    </font>
    <font>
      <b/>
      <sz val="16"/>
      <name val="Georgia"/>
      <family val="1"/>
    </font>
    <font>
      <sz val="18"/>
      <name val="Georgia"/>
      <family val="1"/>
    </font>
    <font>
      <b/>
      <sz val="20"/>
      <name val="Garamond"/>
      <family val="1"/>
    </font>
    <font>
      <sz val="20"/>
      <name val="Garamond"/>
      <family val="1"/>
    </font>
    <font>
      <sz val="16"/>
      <name val="Georgia"/>
      <family val="1"/>
    </font>
    <font>
      <sz val="17"/>
      <name val="Franklin Gothic Medium"/>
      <family val="2"/>
    </font>
    <font>
      <b/>
      <sz val="24"/>
      <name val="Georgia"/>
      <family val="1"/>
    </font>
    <font>
      <b/>
      <sz val="19"/>
      <name val="Georgia"/>
      <family val="1"/>
    </font>
    <font>
      <sz val="14"/>
      <name val="Georgia"/>
      <family val="1"/>
    </font>
    <font>
      <sz val="14"/>
      <color indexed="8"/>
      <name val="Georgia"/>
      <family val="1"/>
    </font>
    <font>
      <b/>
      <sz val="19"/>
      <name val="Garamond"/>
      <family val="1"/>
    </font>
    <font>
      <b/>
      <sz val="60"/>
      <name val="Impact"/>
      <family val="2"/>
    </font>
    <font>
      <sz val="60"/>
      <name val="Arial Cyr"/>
      <family val="0"/>
    </font>
    <font>
      <sz val="21"/>
      <name val="Arial Cyr"/>
      <family val="0"/>
    </font>
    <font>
      <sz val="18"/>
      <color indexed="8"/>
      <name val="Georgia"/>
      <family val="1"/>
    </font>
    <font>
      <sz val="15"/>
      <name val="Georgia"/>
      <family val="1"/>
    </font>
    <font>
      <sz val="20"/>
      <name val="Arial Cyr"/>
      <family val="0"/>
    </font>
    <font>
      <b/>
      <sz val="22"/>
      <name val="Georgia"/>
      <family val="1"/>
    </font>
    <font>
      <sz val="22"/>
      <name val="Arial Cyr"/>
      <family val="0"/>
    </font>
    <font>
      <sz val="19"/>
      <name val="Garamond"/>
      <family val="1"/>
    </font>
    <font>
      <b/>
      <sz val="18"/>
      <name val="Garamond"/>
      <family val="1"/>
    </font>
    <font>
      <sz val="16"/>
      <color indexed="8"/>
      <name val="Georgia"/>
      <family val="1"/>
    </font>
    <font>
      <sz val="19"/>
      <name val="Georgia"/>
      <family val="1"/>
    </font>
    <font>
      <sz val="17"/>
      <name val="Georgia"/>
      <family val="1"/>
    </font>
    <font>
      <vertAlign val="superscript"/>
      <sz val="17"/>
      <name val="Georgia"/>
      <family val="1"/>
    </font>
    <font>
      <sz val="9"/>
      <name val="Arial Cyr"/>
      <family val="0"/>
    </font>
    <font>
      <b/>
      <sz val="9"/>
      <name val="Arial Cyr"/>
      <family val="0"/>
    </font>
    <font>
      <sz val="12"/>
      <color indexed="8"/>
      <name val="Arial Unicode MS"/>
      <family val="2"/>
    </font>
    <font>
      <b/>
      <sz val="14"/>
      <color indexed="8"/>
      <name val="Arial Unicode MS"/>
      <family val="2"/>
    </font>
    <font>
      <sz val="13"/>
      <color indexed="8"/>
      <name val="Arial Unicode MS"/>
      <family val="2"/>
    </font>
    <font>
      <vertAlign val="superscript"/>
      <sz val="12"/>
      <color indexed="8"/>
      <name val="Arial Unicode MS"/>
      <family val="2"/>
    </font>
    <font>
      <sz val="16"/>
      <color indexed="8"/>
      <name val="Arial Cyr"/>
      <family val="0"/>
    </font>
    <font>
      <b/>
      <sz val="16"/>
      <color indexed="8"/>
      <name val="Arial Cyr"/>
      <family val="0"/>
    </font>
    <font>
      <i/>
      <sz val="10"/>
      <name val="Arial Cyr"/>
      <family val="0"/>
    </font>
    <font>
      <i/>
      <sz val="14"/>
      <name val="Arial Cyr"/>
      <family val="0"/>
    </font>
    <font>
      <b/>
      <sz val="14"/>
      <name val="Arial Unicode MS"/>
      <family val="2"/>
    </font>
    <font>
      <sz val="12"/>
      <name val="Arial"/>
      <family val="2"/>
    </font>
    <font>
      <b/>
      <sz val="16"/>
      <color indexed="16"/>
      <name val="Arial Cyr"/>
      <family val="0"/>
    </font>
    <font>
      <sz val="12"/>
      <name val="Arial Unicode MS"/>
      <family val="2"/>
    </font>
    <font>
      <b/>
      <sz val="20"/>
      <name val="Arial"/>
      <family val="2"/>
    </font>
    <font>
      <sz val="14"/>
      <name val="Calibri"/>
      <family val="2"/>
    </font>
    <font>
      <sz val="10"/>
      <color indexed="17"/>
      <name val="Arial Cyr"/>
      <family val="0"/>
    </font>
    <font>
      <b/>
      <sz val="26"/>
      <color indexed="17"/>
      <name val="Arial"/>
      <family val="2"/>
    </font>
    <font>
      <b/>
      <sz val="15"/>
      <name val="Arial Cyr"/>
      <family val="0"/>
    </font>
    <font>
      <b/>
      <sz val="16"/>
      <name val="Arial Cyr"/>
      <family val="0"/>
    </font>
    <font>
      <b/>
      <i/>
      <sz val="16"/>
      <name val="Arial"/>
      <family val="2"/>
    </font>
    <font>
      <b/>
      <i/>
      <sz val="16"/>
      <name val="Arial Cyr"/>
      <family val="0"/>
    </font>
    <font>
      <b/>
      <sz val="18"/>
      <color indexed="9"/>
      <name val="Arial"/>
      <family val="2"/>
    </font>
    <font>
      <sz val="18"/>
      <color indexed="9"/>
      <name val="Arial"/>
      <family val="2"/>
    </font>
    <font>
      <b/>
      <sz val="16"/>
      <name val="Bookman Old Style"/>
      <family val="1"/>
    </font>
    <font>
      <b/>
      <i/>
      <sz val="16"/>
      <color indexed="10"/>
      <name val="Arial Cyr"/>
      <family val="0"/>
    </font>
    <font>
      <b/>
      <sz val="18"/>
      <color indexed="10"/>
      <name val="Arial Cyr"/>
      <family val="0"/>
    </font>
    <font>
      <b/>
      <sz val="26"/>
      <name val="Times New Roman"/>
      <family val="1"/>
    </font>
    <font>
      <b/>
      <sz val="22"/>
      <name val="Arial Cyr"/>
      <family val="0"/>
    </font>
    <font>
      <b/>
      <i/>
      <sz val="10"/>
      <name val="Calibri"/>
      <family val="2"/>
    </font>
    <font>
      <sz val="10"/>
      <name val="Calibri"/>
      <family val="2"/>
    </font>
    <font>
      <b/>
      <sz val="15"/>
      <name val="Calibri"/>
      <family val="2"/>
    </font>
    <font>
      <b/>
      <sz val="16"/>
      <name val="Calibri"/>
      <family val="2"/>
    </font>
    <font>
      <b/>
      <sz val="11"/>
      <name val="Calibri"/>
      <family val="2"/>
    </font>
    <font>
      <sz val="11"/>
      <name val="Calibri"/>
      <family val="2"/>
    </font>
    <font>
      <sz val="12"/>
      <name val="Calibri"/>
      <family val="2"/>
    </font>
    <font>
      <b/>
      <sz val="13"/>
      <name val="Calibri"/>
      <family val="2"/>
    </font>
    <font>
      <b/>
      <sz val="10"/>
      <name val="Calibri"/>
      <family val="2"/>
    </font>
    <font>
      <b/>
      <sz val="12"/>
      <name val="Calibri"/>
      <family val="2"/>
    </font>
    <font>
      <b/>
      <sz val="14"/>
      <name val="Calibri"/>
      <family val="2"/>
    </font>
    <font>
      <i/>
      <sz val="10"/>
      <name val="Calibri"/>
      <family val="2"/>
    </font>
    <font>
      <b/>
      <i/>
      <sz val="12"/>
      <name val="Calibri"/>
      <family val="2"/>
    </font>
    <font>
      <b/>
      <sz val="8"/>
      <name val="Calibri"/>
      <family val="2"/>
    </font>
    <font>
      <b/>
      <sz val="18"/>
      <name val="Calibri"/>
      <family val="2"/>
    </font>
    <font>
      <sz val="14"/>
      <color indexed="8"/>
      <name val="Arial Unicode MS"/>
      <family val="2"/>
    </font>
    <font>
      <sz val="14"/>
      <name val="Arial Unicode MS"/>
      <family val="2"/>
    </font>
    <font>
      <sz val="23"/>
      <name val="Arial Cyr"/>
      <family val="0"/>
    </font>
    <font>
      <b/>
      <sz val="26"/>
      <name val="Arial"/>
      <family val="2"/>
    </font>
    <font>
      <b/>
      <sz val="15"/>
      <name val="Arial"/>
      <family val="2"/>
    </font>
    <font>
      <b/>
      <sz val="14"/>
      <name val="Arial"/>
      <family val="2"/>
    </font>
    <font>
      <sz val="18"/>
      <name val="Arial"/>
      <family val="2"/>
    </font>
    <font>
      <sz val="16"/>
      <name val="Arial"/>
      <family val="2"/>
    </font>
    <font>
      <sz val="20"/>
      <name val="Arial"/>
      <family val="2"/>
    </font>
    <font>
      <sz val="14"/>
      <name val="Arial"/>
      <family val="2"/>
    </font>
    <font>
      <sz val="22"/>
      <name val="Arial"/>
      <family val="2"/>
    </font>
    <font>
      <b/>
      <sz val="10"/>
      <name val="Arial"/>
      <family val="2"/>
    </font>
    <font>
      <b/>
      <sz val="24"/>
      <name val="Arial"/>
      <family val="2"/>
    </font>
    <font>
      <b/>
      <sz val="17"/>
      <name val="Arial"/>
      <family val="2"/>
    </font>
    <font>
      <b/>
      <sz val="19"/>
      <name val="Arial"/>
      <family val="2"/>
    </font>
    <font>
      <sz val="14"/>
      <color indexed="8"/>
      <name val="Arial"/>
      <family val="2"/>
    </font>
    <font>
      <sz val="19"/>
      <name val="Arial"/>
      <family val="2"/>
    </font>
    <font>
      <sz val="12"/>
      <color indexed="8"/>
      <name val="Arial"/>
      <family val="2"/>
    </font>
    <font>
      <b/>
      <sz val="16"/>
      <name val="Batang"/>
      <family val="1"/>
    </font>
    <font>
      <b/>
      <sz val="14"/>
      <name val="Batang"/>
      <family val="1"/>
    </font>
    <font>
      <b/>
      <sz val="10"/>
      <name val="Batang"/>
      <family val="1"/>
    </font>
    <font>
      <sz val="10"/>
      <name val="Batang"/>
      <family val="1"/>
    </font>
    <font>
      <sz val="16"/>
      <name val="Batang"/>
      <family val="1"/>
    </font>
    <font>
      <sz val="14"/>
      <name val="Batang"/>
      <family val="1"/>
    </font>
    <font>
      <sz val="14"/>
      <color indexed="8"/>
      <name val="Batang"/>
      <family val="1"/>
    </font>
    <font>
      <b/>
      <sz val="20"/>
      <name val="Batang"/>
      <family val="1"/>
    </font>
    <font>
      <b/>
      <sz val="18"/>
      <name val="Batang"/>
      <family val="1"/>
    </font>
    <font>
      <sz val="18"/>
      <name val="Batang"/>
      <family val="1"/>
    </font>
    <font>
      <sz val="26"/>
      <name val="Arial Cyr"/>
      <family val="0"/>
    </font>
    <font>
      <b/>
      <sz val="28"/>
      <name val="Arial"/>
      <family val="2"/>
    </font>
    <font>
      <sz val="28"/>
      <name val="Arial"/>
      <family val="2"/>
    </font>
    <font>
      <b/>
      <sz val="24"/>
      <name val="Arial Cyr"/>
      <family val="0"/>
    </font>
    <font>
      <sz val="15"/>
      <name val="Arial"/>
      <family val="2"/>
    </font>
    <font>
      <sz val="15"/>
      <color indexed="8"/>
      <name val="Arial"/>
      <family val="2"/>
    </font>
    <font>
      <sz val="16"/>
      <color indexed="8"/>
      <name val="Arial"/>
      <family val="2"/>
    </font>
    <font>
      <sz val="16"/>
      <name val="Franklin Gothic Medium"/>
      <family val="2"/>
    </font>
    <font>
      <sz val="17"/>
      <name val="Arial"/>
      <family val="2"/>
    </font>
    <font>
      <b/>
      <sz val="2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2"/>
      <color indexed="9"/>
      <name val="Arial"/>
      <family val="2"/>
    </font>
    <font>
      <b/>
      <sz val="20"/>
      <color indexed="9"/>
      <name val="Batang"/>
      <family val="1"/>
    </font>
    <font>
      <sz val="10"/>
      <color indexed="9"/>
      <name val="Batang"/>
      <family val="1"/>
    </font>
    <font>
      <b/>
      <sz val="12"/>
      <color indexed="8"/>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2"/>
      <color theme="0"/>
      <name val="Arial"/>
      <family val="2"/>
    </font>
    <font>
      <b/>
      <sz val="20"/>
      <color theme="0"/>
      <name val="Batang"/>
      <family val="1"/>
    </font>
    <font>
      <sz val="10"/>
      <color theme="0"/>
      <name val="Batang"/>
      <family val="1"/>
    </font>
    <font>
      <b/>
      <sz val="12"/>
      <color theme="1"/>
      <name val="Calibri"/>
      <family val="2"/>
    </font>
    <font>
      <sz val="12"/>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rgb="FFFFCCFF"/>
        <bgColor indexed="64"/>
      </patternFill>
    </fill>
    <fill>
      <patternFill patternType="solid">
        <fgColor rgb="FF8FC7E9"/>
        <bgColor indexed="64"/>
      </patternFill>
    </fill>
    <fill>
      <patternFill patternType="solid">
        <fgColor rgb="FF92D050"/>
        <bgColor indexed="64"/>
      </patternFill>
    </fill>
    <fill>
      <patternFill patternType="solid">
        <fgColor theme="0"/>
        <bgColor indexed="64"/>
      </patternFill>
    </fill>
    <fill>
      <patternFill patternType="solid">
        <fgColor rgb="FF99CCFF"/>
        <bgColor indexed="64"/>
      </patternFill>
    </fill>
    <fill>
      <patternFill patternType="solid">
        <fgColor rgb="FFECC4E6"/>
        <bgColor indexed="64"/>
      </patternFill>
    </fill>
    <fill>
      <patternFill patternType="solid">
        <fgColor rgb="FFCCFFFF"/>
        <bgColor indexed="64"/>
      </patternFill>
    </fill>
    <fill>
      <patternFill patternType="solid">
        <fgColor rgb="FFCCFFCC"/>
        <bgColor indexed="64"/>
      </patternFill>
    </fill>
    <fill>
      <patternFill patternType="solid">
        <fgColor indexed="57"/>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99FF"/>
        <bgColor indexed="64"/>
      </patternFill>
    </fill>
    <fill>
      <patternFill patternType="solid">
        <fgColor theme="0" tint="-0.04997999966144562"/>
        <bgColor indexed="64"/>
      </patternFill>
    </fill>
    <fill>
      <patternFill patternType="solid">
        <fgColor rgb="FFCCFF99"/>
        <bgColor indexed="64"/>
      </patternFill>
    </fill>
    <fill>
      <patternFill patternType="solid">
        <fgColor rgb="FF006600"/>
        <bgColor indexed="64"/>
      </patternFill>
    </fill>
    <fill>
      <patternFill patternType="solid">
        <fgColor rgb="FF00B0F0"/>
        <bgColor indexed="64"/>
      </patternFill>
    </fill>
    <fill>
      <patternFill patternType="solid">
        <fgColor indexed="42"/>
        <bgColor indexed="64"/>
      </patternFill>
    </fill>
    <fill>
      <patternFill patternType="solid">
        <fgColor indexed="45"/>
        <bgColor indexed="64"/>
      </patternFill>
    </fill>
    <fill>
      <patternFill patternType="solid">
        <fgColor theme="9" tint="0.7999799847602844"/>
        <bgColor indexed="64"/>
      </patternFill>
    </fill>
  </fills>
  <borders count="2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color indexed="63"/>
      </left>
      <right style="medium"/>
      <top style="dashed"/>
      <bottom style="dashed"/>
    </border>
    <border>
      <left>
        <color indexed="63"/>
      </left>
      <right style="medium"/>
      <top style="dashed"/>
      <bottom style="medium"/>
    </border>
    <border>
      <left style="dashed"/>
      <right style="dashed"/>
      <top style="dashed"/>
      <bottom style="dashed"/>
    </border>
    <border>
      <left style="dashed"/>
      <right style="double"/>
      <top style="dashed"/>
      <bottom style="dashed"/>
    </border>
    <border>
      <left style="dashed"/>
      <right style="dashed"/>
      <top style="thin"/>
      <bottom style="dashed"/>
    </border>
    <border>
      <left style="dashed"/>
      <right style="dashed"/>
      <top style="dashed"/>
      <bottom style="medium"/>
    </border>
    <border>
      <left style="dashed"/>
      <right style="double"/>
      <top style="dashed"/>
      <bottom style="medium"/>
    </border>
    <border>
      <left style="dashed"/>
      <right style="double"/>
      <top style="dashed"/>
      <bottom>
        <color indexed="63"/>
      </bottom>
    </border>
    <border>
      <left>
        <color indexed="63"/>
      </left>
      <right style="medium"/>
      <top style="dashed"/>
      <bottom>
        <color indexed="63"/>
      </bottom>
    </border>
    <border>
      <left>
        <color indexed="63"/>
      </left>
      <right style="medium"/>
      <top>
        <color indexed="63"/>
      </top>
      <bottom style="dashed"/>
    </border>
    <border>
      <left style="dashed"/>
      <right style="dashed"/>
      <top>
        <color indexed="63"/>
      </top>
      <bottom style="dashed"/>
    </border>
    <border>
      <left style="dashed"/>
      <right style="double"/>
      <top>
        <color indexed="63"/>
      </top>
      <bottom style="dashed"/>
    </border>
    <border>
      <left style="dashed"/>
      <right style="dashed"/>
      <top style="medium"/>
      <bottom style="medium"/>
    </border>
    <border>
      <left style="dashed"/>
      <right style="double"/>
      <top style="medium"/>
      <bottom style="medium"/>
    </border>
    <border>
      <left>
        <color indexed="63"/>
      </left>
      <right style="medium"/>
      <top style="medium"/>
      <bottom style="medium"/>
    </border>
    <border>
      <left style="dashed"/>
      <right style="double"/>
      <top style="thin"/>
      <bottom style="dashed"/>
    </border>
    <border>
      <left style="dashed"/>
      <right style="dashed"/>
      <top style="medium"/>
      <bottom style="dashed"/>
    </border>
    <border>
      <left style="dashed"/>
      <right style="dashed"/>
      <top style="dashed"/>
      <bottom style="thin"/>
    </border>
    <border>
      <left style="medium"/>
      <right style="dashed"/>
      <top style="thin"/>
      <bottom style="dashed"/>
    </border>
    <border>
      <left style="medium"/>
      <right style="dashed"/>
      <top style="dashed"/>
      <bottom style="dashed"/>
    </border>
    <border>
      <left style="medium"/>
      <right style="dashed"/>
      <top style="dashed"/>
      <bottom style="medium"/>
    </border>
    <border>
      <left style="medium"/>
      <right style="dashed"/>
      <top>
        <color indexed="63"/>
      </top>
      <bottom style="dashed"/>
    </border>
    <border>
      <left style="medium"/>
      <right style="dashed"/>
      <top style="dashed"/>
      <bottom>
        <color indexed="63"/>
      </bottom>
    </border>
    <border>
      <left style="medium"/>
      <right style="dashed"/>
      <top style="medium"/>
      <bottom style="medium"/>
    </border>
    <border>
      <left style="thin"/>
      <right style="thin"/>
      <top>
        <color indexed="63"/>
      </top>
      <bottom>
        <color indexed="63"/>
      </bottom>
    </border>
    <border>
      <left style="medium"/>
      <right style="dashed"/>
      <top style="dashed"/>
      <bottom style="thin"/>
    </border>
    <border>
      <left style="dashed"/>
      <right style="double"/>
      <top style="dashed"/>
      <bottom style="thin"/>
    </border>
    <border>
      <left style="medium"/>
      <right style="dashed"/>
      <top style="thin"/>
      <bottom>
        <color indexed="63"/>
      </bottom>
    </border>
    <border>
      <left style="dashed"/>
      <right style="dashed"/>
      <top>
        <color indexed="63"/>
      </top>
      <bottom style="medium"/>
    </border>
    <border>
      <left style="dashed"/>
      <right>
        <color indexed="63"/>
      </right>
      <top style="dashed"/>
      <bottom style="dashed"/>
    </border>
    <border>
      <left style="dashed"/>
      <right>
        <color indexed="63"/>
      </right>
      <top>
        <color indexed="63"/>
      </top>
      <bottom style="dashed"/>
    </border>
    <border>
      <left style="dashed"/>
      <right style="dashed"/>
      <top style="dashed"/>
      <bottom>
        <color indexed="63"/>
      </bottom>
    </border>
    <border>
      <left style="dashed"/>
      <right>
        <color indexed="63"/>
      </right>
      <top style="dashed"/>
      <bottom>
        <color indexed="63"/>
      </bottom>
    </border>
    <border>
      <left style="dashed"/>
      <right>
        <color indexed="63"/>
      </right>
      <top style="medium"/>
      <bottom style="dashed"/>
    </border>
    <border>
      <left style="dashed"/>
      <right>
        <color indexed="63"/>
      </right>
      <top style="dashed"/>
      <bottom style="medium"/>
    </border>
    <border>
      <left style="dashed"/>
      <right style="double"/>
      <top style="medium"/>
      <bottom style="dashed"/>
    </border>
    <border>
      <left style="dashed"/>
      <right style="dashed"/>
      <top style="dashed"/>
      <bottom style="dotted"/>
    </border>
    <border>
      <left style="dashed"/>
      <right style="dashed"/>
      <top style="dotted"/>
      <bottom style="dotted"/>
    </border>
    <border>
      <left style="thin"/>
      <right style="thin"/>
      <top style="medium"/>
      <bottom style="thin"/>
    </border>
    <border>
      <left style="thin"/>
      <right style="thin"/>
      <top style="medium"/>
      <bottom>
        <color indexed="63"/>
      </bottom>
    </border>
    <border>
      <left style="medium"/>
      <right style="thin"/>
      <top style="medium"/>
      <bottom style="dashed"/>
    </border>
    <border>
      <left style="medium"/>
      <right style="thin"/>
      <top style="dashed"/>
      <bottom style="dashed"/>
    </border>
    <border>
      <left style="medium"/>
      <right style="dashed"/>
      <top style="medium"/>
      <bottom style="dashed"/>
    </border>
    <border>
      <left style="medium"/>
      <right style="dashed"/>
      <top>
        <color indexed="63"/>
      </top>
      <bottom>
        <color indexed="63"/>
      </bottom>
    </border>
    <border>
      <left style="dashed"/>
      <right>
        <color indexed="63"/>
      </right>
      <top style="thin"/>
      <bottom style="dashed"/>
    </border>
    <border>
      <left style="dashed"/>
      <right>
        <color indexed="63"/>
      </right>
      <top style="dashed"/>
      <bottom style="thin"/>
    </border>
    <border>
      <left style="double"/>
      <right style="double"/>
      <top style="thin"/>
      <bottom style="dashed"/>
    </border>
    <border>
      <left style="double"/>
      <right style="double"/>
      <top style="dashed"/>
      <bottom style="dashed"/>
    </border>
    <border>
      <left style="double"/>
      <right style="double"/>
      <top style="dashed"/>
      <bottom style="thin"/>
    </border>
    <border>
      <left style="double"/>
      <right style="medium"/>
      <top style="thin"/>
      <bottom style="hair"/>
    </border>
    <border>
      <left style="double"/>
      <right style="double"/>
      <top style="dashed"/>
      <bottom style="medium"/>
    </border>
    <border>
      <left style="double"/>
      <right style="double"/>
      <top style="medium"/>
      <bottom style="dashed"/>
    </border>
    <border>
      <left style="dashed"/>
      <right style="double"/>
      <top>
        <color indexed="63"/>
      </top>
      <bottom style="medium"/>
    </border>
    <border>
      <left style="dashed"/>
      <right style="medium"/>
      <top style="dashed"/>
      <bottom style="dashed"/>
    </border>
    <border>
      <left style="dashed"/>
      <right style="medium"/>
      <top style="dashed"/>
      <bottom style="medium"/>
    </border>
    <border>
      <left style="dashed"/>
      <right style="medium"/>
      <top style="thin"/>
      <bottom style="dashed"/>
    </border>
    <border>
      <left style="dashed"/>
      <right style="medium"/>
      <top>
        <color indexed="63"/>
      </top>
      <bottom style="dashed"/>
    </border>
    <border>
      <left style="double"/>
      <right style="dashed"/>
      <top>
        <color indexed="63"/>
      </top>
      <bottom style="dashed"/>
    </border>
    <border>
      <left style="double"/>
      <right style="dashed"/>
      <top style="dashed"/>
      <bottom style="dashed"/>
    </border>
    <border>
      <left style="double"/>
      <right style="dashed"/>
      <top style="dashed"/>
      <bottom style="medium"/>
    </border>
    <border>
      <left style="double"/>
      <right style="dashed"/>
      <top style="thin"/>
      <bottom style="dashed"/>
    </border>
    <border>
      <left style="double"/>
      <right style="dashed"/>
      <top style="dashed"/>
      <bottom style="thin"/>
    </border>
    <border>
      <left>
        <color indexed="63"/>
      </left>
      <right>
        <color indexed="63"/>
      </right>
      <top>
        <color indexed="63"/>
      </top>
      <bottom style="thin"/>
    </border>
    <border>
      <left style="double"/>
      <right>
        <color indexed="63"/>
      </right>
      <top style="thin"/>
      <bottom style="thin"/>
    </border>
    <border>
      <left>
        <color indexed="63"/>
      </left>
      <right style="double"/>
      <top>
        <color indexed="63"/>
      </top>
      <bottom style="thin"/>
    </border>
    <border>
      <left style="thin"/>
      <right style="thin"/>
      <top style="thin"/>
      <bottom style="thin"/>
    </border>
    <border>
      <left style="thin"/>
      <right style="medium"/>
      <top style="thin"/>
      <bottom style="thin"/>
    </border>
    <border>
      <left style="double"/>
      <right style="double"/>
      <top style="thin"/>
      <bottom style="thin"/>
    </border>
    <border>
      <left style="double"/>
      <right style="double"/>
      <top>
        <color indexed="63"/>
      </top>
      <bottom style="thin"/>
    </border>
    <border>
      <left style="dashed"/>
      <right style="medium"/>
      <top style="dashed"/>
      <bottom style="thin"/>
    </border>
    <border>
      <left style="double"/>
      <right style="medium"/>
      <top style="thin"/>
      <bottom style="dashed"/>
    </border>
    <border>
      <left style="double"/>
      <right style="medium"/>
      <top style="dashed"/>
      <bottom style="dashed"/>
    </border>
    <border>
      <left style="double"/>
      <right style="medium"/>
      <top style="dashed"/>
      <bottom style="thin"/>
    </border>
    <border>
      <left style="double"/>
      <right style="double"/>
      <top style="thin"/>
      <bottom>
        <color indexed="63"/>
      </bottom>
    </border>
    <border>
      <left style="double"/>
      <right style="double"/>
      <top>
        <color indexed="63"/>
      </top>
      <bottom style="mediu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dash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dashed"/>
    </border>
    <border>
      <left>
        <color indexed="63"/>
      </left>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color indexed="63"/>
      </right>
      <top>
        <color indexed="63"/>
      </top>
      <bottom style="dashed"/>
    </border>
    <border>
      <left style="medium"/>
      <right>
        <color indexed="63"/>
      </right>
      <top style="dashed"/>
      <bottom style="dashed"/>
    </border>
    <border>
      <left>
        <color indexed="63"/>
      </left>
      <right style="dashed"/>
      <top style="dashed"/>
      <bottom style="dashed"/>
    </border>
    <border>
      <left style="double"/>
      <right>
        <color indexed="63"/>
      </right>
      <top style="dashed"/>
      <bottom style="dashed"/>
    </border>
    <border>
      <left>
        <color indexed="63"/>
      </left>
      <right>
        <color indexed="63"/>
      </right>
      <top style="dashed"/>
      <bottom style="dashed"/>
    </border>
    <border>
      <left>
        <color indexed="63"/>
      </left>
      <right style="double"/>
      <top style="dashed"/>
      <bottom style="dashed"/>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style="medium"/>
    </border>
    <border>
      <left>
        <color indexed="63"/>
      </left>
      <right style="dashed"/>
      <top style="dashed"/>
      <bottom style="medium"/>
    </border>
    <border>
      <left style="double"/>
      <right>
        <color indexed="63"/>
      </right>
      <top style="dashed"/>
      <bottom style="medium"/>
    </border>
    <border>
      <left>
        <color indexed="63"/>
      </left>
      <right>
        <color indexed="63"/>
      </right>
      <top style="dashed"/>
      <bottom style="medium"/>
    </border>
    <border>
      <left>
        <color indexed="63"/>
      </left>
      <right style="double"/>
      <top style="dashed"/>
      <bottom style="medium"/>
    </border>
    <border>
      <left style="double"/>
      <right>
        <color indexed="63"/>
      </right>
      <top style="medium"/>
      <bottom style="dashed"/>
    </border>
    <border>
      <left>
        <color indexed="63"/>
      </left>
      <right style="medium"/>
      <top style="medium"/>
      <bottom style="dashed"/>
    </border>
    <border>
      <left style="medium"/>
      <right>
        <color indexed="63"/>
      </right>
      <top style="medium"/>
      <bottom style="medium"/>
    </border>
    <border>
      <left>
        <color indexed="63"/>
      </left>
      <right>
        <color indexed="63"/>
      </right>
      <top style="medium"/>
      <bottom style="medium"/>
    </border>
    <border>
      <left style="double"/>
      <right style="dashed"/>
      <top style="medium"/>
      <bottom style="dashed"/>
    </border>
    <border>
      <left style="thin"/>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style="thin"/>
      <top style="dashed"/>
      <bottom style="dashed"/>
    </border>
    <border>
      <left style="thin"/>
      <right style="medium"/>
      <top style="dashed"/>
      <bottom style="dashed"/>
    </border>
    <border>
      <left style="double"/>
      <right style="thin"/>
      <top style="medium"/>
      <bottom style="dashed"/>
    </border>
    <border>
      <left style="thin"/>
      <right style="medium"/>
      <top style="medium"/>
      <bottom style="dashed"/>
    </border>
    <border>
      <left style="thin"/>
      <right>
        <color indexed="63"/>
      </right>
      <top>
        <color indexed="63"/>
      </top>
      <bottom style="thin"/>
    </border>
    <border>
      <left style="double"/>
      <right style="medium"/>
      <top style="hair"/>
      <bottom>
        <color indexed="63"/>
      </bottom>
    </border>
    <border>
      <left style="double"/>
      <right style="medium"/>
      <top>
        <color indexed="63"/>
      </top>
      <bottom>
        <color indexed="63"/>
      </bottom>
    </border>
    <border>
      <left style="double"/>
      <right style="medium"/>
      <top>
        <color indexed="63"/>
      </top>
      <bottom style="medium"/>
    </border>
    <border>
      <left style="double"/>
      <right style="medium"/>
      <top>
        <color indexed="63"/>
      </top>
      <bottom style="hair"/>
    </border>
    <border>
      <left style="thin"/>
      <right style="medium"/>
      <top style="medium"/>
      <bottom style="thin"/>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style="double"/>
      <right style="medium"/>
      <top style="dashed"/>
      <bottom>
        <color indexed="63"/>
      </bottom>
    </border>
    <border>
      <left style="double"/>
      <right style="medium"/>
      <top>
        <color indexed="63"/>
      </top>
      <bottom style="thin"/>
    </border>
    <border>
      <left style="double"/>
      <right style="medium"/>
      <top style="thin"/>
      <bottom>
        <color indexed="63"/>
      </bottom>
    </border>
    <border>
      <left style="double"/>
      <right style="medium"/>
      <top>
        <color indexed="63"/>
      </top>
      <bottom style="dashed"/>
    </border>
    <border>
      <left style="thin"/>
      <right>
        <color indexed="63"/>
      </right>
      <top style="thin"/>
      <bottom>
        <color indexed="63"/>
      </bottom>
    </border>
    <border>
      <left>
        <color indexed="63"/>
      </left>
      <right style="thin"/>
      <top style="thin"/>
      <bottom>
        <color indexed="63"/>
      </bottom>
    </border>
    <border>
      <left style="medium"/>
      <right>
        <color indexed="63"/>
      </right>
      <top style="dashed"/>
      <bottom style="thin"/>
    </border>
    <border>
      <left>
        <color indexed="63"/>
      </left>
      <right style="double"/>
      <top style="dashed"/>
      <bottom style="thin"/>
    </border>
    <border>
      <left style="medium"/>
      <right style="medium"/>
      <top style="medium"/>
      <bottom>
        <color indexed="63"/>
      </bottom>
    </border>
    <border>
      <left style="medium"/>
      <right>
        <color indexed="63"/>
      </right>
      <top>
        <color indexed="63"/>
      </top>
      <bottom style="dashed"/>
    </border>
    <border>
      <left>
        <color indexed="63"/>
      </left>
      <right style="double"/>
      <top>
        <color indexed="63"/>
      </top>
      <bottom style="dashed"/>
    </border>
    <border>
      <left>
        <color indexed="63"/>
      </left>
      <right>
        <color indexed="63"/>
      </right>
      <top style="dashed"/>
      <bottom style="thin"/>
    </border>
    <border>
      <left>
        <color indexed="63"/>
      </left>
      <right style="dashed"/>
      <top style="thin"/>
      <bottom>
        <color indexed="63"/>
      </bottom>
    </border>
    <border>
      <left style="double"/>
      <right>
        <color indexed="63"/>
      </right>
      <top>
        <color indexed="63"/>
      </top>
      <bottom style="thin"/>
    </border>
    <border>
      <left>
        <color indexed="63"/>
      </left>
      <right style="dashed"/>
      <top>
        <color indexed="63"/>
      </top>
      <bottom style="thin"/>
    </border>
    <border>
      <left>
        <color indexed="63"/>
      </left>
      <right style="double"/>
      <top style="thin"/>
      <bottom>
        <color indexed="63"/>
      </bottom>
    </border>
    <border>
      <left style="medium"/>
      <right>
        <color indexed="63"/>
      </right>
      <top style="thin"/>
      <bottom>
        <color indexed="63"/>
      </bottom>
    </border>
    <border>
      <left style="thin"/>
      <right>
        <color indexed="63"/>
      </right>
      <top style="thin"/>
      <bottom style="thin"/>
    </border>
    <border>
      <left>
        <color indexed="63"/>
      </left>
      <right style="double"/>
      <top style="thin"/>
      <bottom style="thin"/>
    </border>
    <border>
      <left style="medium"/>
      <right style="thin"/>
      <top style="thin"/>
      <bottom style="thin"/>
    </border>
    <border>
      <left style="double"/>
      <right>
        <color indexed="63"/>
      </right>
      <top style="thin"/>
      <bottom style="dashed"/>
    </border>
    <border>
      <left style="thin"/>
      <right style="double"/>
      <top style="thin"/>
      <bottom>
        <color indexed="63"/>
      </bottom>
    </border>
    <border>
      <left style="thin"/>
      <right style="double"/>
      <top>
        <color indexed="63"/>
      </top>
      <bottom style="thin"/>
    </border>
    <border>
      <left style="dashed"/>
      <right style="thin"/>
      <top style="thin"/>
      <bottom style="dashed"/>
    </border>
    <border>
      <left style="dashed"/>
      <right style="thin"/>
      <top style="dashed"/>
      <bottom style="thin"/>
    </border>
    <border>
      <left style="thin"/>
      <right style="medium"/>
      <top style="thin"/>
      <bottom>
        <color indexed="63"/>
      </bottom>
    </border>
    <border>
      <left style="thin"/>
      <right style="medium"/>
      <top>
        <color indexed="63"/>
      </top>
      <bottom style="thin"/>
    </border>
    <border>
      <left style="double"/>
      <right>
        <color indexed="63"/>
      </right>
      <top style="dashed"/>
      <bottom style="thin"/>
    </border>
    <border>
      <left>
        <color indexed="63"/>
      </left>
      <right style="medium"/>
      <top style="dashed"/>
      <bottom style="thin"/>
    </border>
    <border>
      <left>
        <color indexed="63"/>
      </left>
      <right style="medium"/>
      <top style="thin"/>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style="medium"/>
      <right style="dashed"/>
      <top>
        <color indexed="63"/>
      </top>
      <bottom style="medium"/>
    </border>
    <border>
      <left style="dashed"/>
      <right>
        <color indexed="63"/>
      </right>
      <top>
        <color indexed="63"/>
      </top>
      <bottom style="medium"/>
    </border>
    <border>
      <left>
        <color indexed="63"/>
      </left>
      <right style="dashed"/>
      <top>
        <color indexed="63"/>
      </top>
      <bottom style="medium"/>
    </border>
    <border>
      <left style="dashed"/>
      <right style="medium"/>
      <top>
        <color indexed="63"/>
      </top>
      <bottom style="medium"/>
    </border>
    <border>
      <left>
        <color indexed="63"/>
      </left>
      <right style="thin"/>
      <top style="medium"/>
      <bottom style="thin"/>
    </border>
    <border>
      <left style="dashed"/>
      <right style="dashed"/>
      <top style="medium"/>
      <bottom>
        <color indexed="63"/>
      </bottom>
    </border>
    <border>
      <left style="double"/>
      <right style="dashed"/>
      <top style="medium"/>
      <bottom style="thin"/>
    </border>
    <border>
      <left style="dashed"/>
      <right style="dashed"/>
      <top style="medium"/>
      <bottom style="thin"/>
    </border>
    <border>
      <left style="dashed"/>
      <right style="medium"/>
      <top style="medium"/>
      <bottom style="thin"/>
    </border>
    <border>
      <left style="double"/>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ashed"/>
      <right style="medium"/>
      <top style="medium"/>
      <bottom style="medium"/>
    </border>
    <border>
      <left style="dashed"/>
      <right style="medium"/>
      <top style="medium"/>
      <bottom style="dashed"/>
    </border>
    <border>
      <left style="double"/>
      <right style="dashed"/>
      <top style="dashed"/>
      <bottom style="dotted"/>
    </border>
    <border>
      <left style="dashed"/>
      <right style="medium"/>
      <top style="dashed"/>
      <bottom style="dotted"/>
    </border>
    <border>
      <left style="double"/>
      <right style="dashed"/>
      <top style="dotted"/>
      <bottom style="dashed"/>
    </border>
    <border>
      <left style="dashed"/>
      <right style="dashed"/>
      <top style="dotted"/>
      <bottom style="dashed"/>
    </border>
    <border>
      <left style="dashed"/>
      <right style="medium"/>
      <top style="dotted"/>
      <bottom style="dashed"/>
    </border>
    <border>
      <left>
        <color indexed="63"/>
      </left>
      <right>
        <color indexed="63"/>
      </right>
      <top style="medium"/>
      <bottom style="dashed"/>
    </border>
    <border>
      <left>
        <color indexed="63"/>
      </left>
      <right style="dashed"/>
      <top style="medium"/>
      <bottom>
        <color indexed="63"/>
      </bottom>
    </border>
    <border>
      <left>
        <color indexed="63"/>
      </left>
      <right style="dashed"/>
      <top>
        <color indexed="63"/>
      </top>
      <bottom>
        <color indexed="63"/>
      </bottom>
    </border>
    <border>
      <left>
        <color indexed="63"/>
      </left>
      <right style="double"/>
      <top style="medium"/>
      <bottom style="dashed"/>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double"/>
      <right style="dashed"/>
      <top style="medium"/>
      <bottom style="medium"/>
    </border>
    <border>
      <left style="double"/>
      <right style="dashed"/>
      <top>
        <color indexed="63"/>
      </top>
      <bottom style="medium"/>
    </border>
    <border>
      <left style="thin"/>
      <right style="thin"/>
      <top>
        <color indexed="63"/>
      </top>
      <bottom style="medium"/>
    </border>
    <border>
      <left>
        <color indexed="63"/>
      </left>
      <right style="dashed"/>
      <top style="dashed"/>
      <bottom>
        <color indexed="63"/>
      </bottom>
    </border>
    <border>
      <left style="dashed"/>
      <right style="medium"/>
      <top style="dashed"/>
      <bottom>
        <color indexed="63"/>
      </bottom>
    </border>
    <border>
      <left>
        <color indexed="63"/>
      </left>
      <right style="dashed"/>
      <top style="medium"/>
      <bottom style="medium"/>
    </border>
    <border>
      <left>
        <color indexed="63"/>
      </left>
      <right style="dashed"/>
      <top style="medium"/>
      <bottom style="dashed"/>
    </border>
    <border>
      <left style="medium"/>
      <right style="dashed"/>
      <top style="dotted"/>
      <bottom style="dotted"/>
    </border>
    <border>
      <left style="medium"/>
      <right style="dashed"/>
      <top style="dashed"/>
      <bottom style="dotted"/>
    </border>
    <border>
      <left style="dashed"/>
      <right>
        <color indexed="63"/>
      </right>
      <top style="dashed"/>
      <bottom style="dotted"/>
    </border>
    <border>
      <left style="dashed"/>
      <right>
        <color indexed="63"/>
      </right>
      <top style="dotted"/>
      <bottom style="dotted"/>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4" fillId="2" borderId="0" applyNumberFormat="0" applyBorder="0" applyAlignment="0" applyProtection="0"/>
    <xf numFmtId="0" fontId="164" fillId="3" borderId="0" applyNumberFormat="0" applyBorder="0" applyAlignment="0" applyProtection="0"/>
    <xf numFmtId="0" fontId="164" fillId="4" borderId="0" applyNumberFormat="0" applyBorder="0" applyAlignment="0" applyProtection="0"/>
    <xf numFmtId="0" fontId="164" fillId="5" borderId="0" applyNumberFormat="0" applyBorder="0" applyAlignment="0" applyProtection="0"/>
    <xf numFmtId="0" fontId="164" fillId="6" borderId="0" applyNumberFormat="0" applyBorder="0" applyAlignment="0" applyProtection="0"/>
    <xf numFmtId="0" fontId="164" fillId="7" borderId="0" applyNumberFormat="0" applyBorder="0" applyAlignment="0" applyProtection="0"/>
    <xf numFmtId="0" fontId="164" fillId="8" borderId="0" applyNumberFormat="0" applyBorder="0" applyAlignment="0" applyProtection="0"/>
    <xf numFmtId="0" fontId="164" fillId="9" borderId="0" applyNumberFormat="0" applyBorder="0" applyAlignment="0" applyProtection="0"/>
    <xf numFmtId="0" fontId="164" fillId="10" borderId="0" applyNumberFormat="0" applyBorder="0" applyAlignment="0" applyProtection="0"/>
    <xf numFmtId="0" fontId="164" fillId="11" borderId="0" applyNumberFormat="0" applyBorder="0" applyAlignment="0" applyProtection="0"/>
    <xf numFmtId="0" fontId="164" fillId="12" borderId="0" applyNumberFormat="0" applyBorder="0" applyAlignment="0" applyProtection="0"/>
    <xf numFmtId="0" fontId="164" fillId="13" borderId="0" applyNumberFormat="0" applyBorder="0" applyAlignment="0" applyProtection="0"/>
    <xf numFmtId="0" fontId="165" fillId="14" borderId="0" applyNumberFormat="0" applyBorder="0" applyAlignment="0" applyProtection="0"/>
    <xf numFmtId="0" fontId="165" fillId="15" borderId="0" applyNumberFormat="0" applyBorder="0" applyAlignment="0" applyProtection="0"/>
    <xf numFmtId="0" fontId="165" fillId="16" borderId="0" applyNumberFormat="0" applyBorder="0" applyAlignment="0" applyProtection="0"/>
    <xf numFmtId="0" fontId="165" fillId="17" borderId="0" applyNumberFormat="0" applyBorder="0" applyAlignment="0" applyProtection="0"/>
    <xf numFmtId="0" fontId="165" fillId="18" borderId="0" applyNumberFormat="0" applyBorder="0" applyAlignment="0" applyProtection="0"/>
    <xf numFmtId="0" fontId="165" fillId="19" borderId="0" applyNumberFormat="0" applyBorder="0" applyAlignment="0" applyProtection="0"/>
    <xf numFmtId="0" fontId="165" fillId="20" borderId="0" applyNumberFormat="0" applyBorder="0" applyAlignment="0" applyProtection="0"/>
    <xf numFmtId="0" fontId="165" fillId="21" borderId="0" applyNumberFormat="0" applyBorder="0" applyAlignment="0" applyProtection="0"/>
    <xf numFmtId="0" fontId="165" fillId="22" borderId="0" applyNumberFormat="0" applyBorder="0" applyAlignment="0" applyProtection="0"/>
    <xf numFmtId="0" fontId="165" fillId="23" borderId="0" applyNumberFormat="0" applyBorder="0" applyAlignment="0" applyProtection="0"/>
    <xf numFmtId="0" fontId="165" fillId="24" borderId="0" applyNumberFormat="0" applyBorder="0" applyAlignment="0" applyProtection="0"/>
    <xf numFmtId="0" fontId="165" fillId="25" borderId="0" applyNumberFormat="0" applyBorder="0" applyAlignment="0" applyProtection="0"/>
    <xf numFmtId="0" fontId="166" fillId="26" borderId="1" applyNumberFormat="0" applyAlignment="0" applyProtection="0"/>
    <xf numFmtId="0" fontId="167" fillId="27" borderId="2" applyNumberFormat="0" applyAlignment="0" applyProtection="0"/>
    <xf numFmtId="0" fontId="168"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172" fillId="0" borderId="6" applyNumberFormat="0" applyFill="0" applyAlignment="0" applyProtection="0"/>
    <xf numFmtId="0" fontId="173" fillId="28" borderId="7" applyNumberFormat="0" applyAlignment="0" applyProtection="0"/>
    <xf numFmtId="0" fontId="174" fillId="0" borderId="0" applyNumberFormat="0" applyFill="0" applyBorder="0" applyAlignment="0" applyProtection="0"/>
    <xf numFmtId="0" fontId="175" fillId="29" borderId="0" applyNumberFormat="0" applyBorder="0" applyAlignment="0" applyProtection="0"/>
    <xf numFmtId="0" fontId="7" fillId="0" borderId="0" applyNumberFormat="0" applyFill="0" applyBorder="0" applyAlignment="0" applyProtection="0"/>
    <xf numFmtId="0" fontId="176" fillId="30" borderId="0" applyNumberFormat="0" applyBorder="0" applyAlignment="0" applyProtection="0"/>
    <xf numFmtId="0" fontId="1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78" fillId="0" borderId="9" applyNumberFormat="0" applyFill="0" applyAlignment="0" applyProtection="0"/>
    <xf numFmtId="0" fontId="0" fillId="0" borderId="0">
      <alignment/>
      <protection/>
    </xf>
    <xf numFmtId="0" fontId="0" fillId="0" borderId="0">
      <alignment/>
      <protection/>
    </xf>
    <xf numFmtId="0" fontId="1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0" fillId="32" borderId="0" applyNumberFormat="0" applyBorder="0" applyAlignment="0" applyProtection="0"/>
  </cellStyleXfs>
  <cellXfs count="1293">
    <xf numFmtId="0" fontId="0" fillId="0" borderId="0" xfId="0" applyAlignment="1">
      <alignment/>
    </xf>
    <xf numFmtId="0" fontId="0" fillId="0" borderId="0" xfId="0" applyBorder="1" applyAlignment="1">
      <alignment/>
    </xf>
    <xf numFmtId="0" fontId="0" fillId="0" borderId="0" xfId="0" applyFill="1" applyAlignment="1">
      <alignment/>
    </xf>
    <xf numFmtId="0" fontId="8" fillId="0" borderId="0" xfId="0" applyFont="1" applyFill="1" applyBorder="1" applyAlignment="1">
      <alignment/>
    </xf>
    <xf numFmtId="2" fontId="8" fillId="0" borderId="0" xfId="0" applyNumberFormat="1" applyFont="1" applyFill="1" applyBorder="1" applyAlignment="1">
      <alignment/>
    </xf>
    <xf numFmtId="1" fontId="8" fillId="0" borderId="0" xfId="0" applyNumberFormat="1" applyFont="1" applyFill="1" applyBorder="1" applyAlignment="1">
      <alignment horizontal="center"/>
    </xf>
    <xf numFmtId="2" fontId="8" fillId="0" borderId="0" xfId="0" applyNumberFormat="1" applyFont="1" applyFill="1" applyBorder="1" applyAlignment="1">
      <alignment horizontal="center" vertical="center"/>
    </xf>
    <xf numFmtId="2" fontId="8" fillId="0" borderId="0" xfId="0" applyNumberFormat="1" applyFont="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Alignment="1">
      <alignment/>
    </xf>
    <xf numFmtId="0" fontId="10" fillId="0" borderId="0" xfId="0" applyFont="1" applyFill="1" applyBorder="1" applyAlignment="1">
      <alignment/>
    </xf>
    <xf numFmtId="0" fontId="9" fillId="0" borderId="0" xfId="0" applyFont="1" applyFill="1" applyBorder="1" applyAlignment="1">
      <alignment/>
    </xf>
    <xf numFmtId="0" fontId="9" fillId="0" borderId="0" xfId="0" applyFont="1" applyAlignment="1">
      <alignment/>
    </xf>
    <xf numFmtId="0" fontId="11" fillId="0" borderId="0" xfId="0" applyFont="1" applyBorder="1" applyAlignment="1">
      <alignment/>
    </xf>
    <xf numFmtId="49" fontId="8" fillId="0" borderId="0" xfId="0" applyNumberFormat="1" applyFont="1" applyBorder="1" applyAlignment="1">
      <alignment horizontal="center" vertical="center" wrapText="1"/>
    </xf>
    <xf numFmtId="0" fontId="12" fillId="0" borderId="0" xfId="0" applyFont="1" applyAlignment="1">
      <alignment horizontal="center"/>
    </xf>
    <xf numFmtId="0" fontId="15" fillId="0" borderId="0" xfId="0" applyFont="1" applyAlignment="1">
      <alignment horizontal="left" indent="2"/>
    </xf>
    <xf numFmtId="0" fontId="9" fillId="0" borderId="0" xfId="0" applyFont="1" applyAlignment="1">
      <alignment horizontal="left"/>
    </xf>
    <xf numFmtId="0" fontId="9" fillId="0" borderId="0" xfId="0" applyFont="1" applyBorder="1" applyAlignment="1">
      <alignment/>
    </xf>
    <xf numFmtId="0" fontId="0" fillId="0" borderId="0" xfId="0" applyFill="1" applyBorder="1" applyAlignment="1">
      <alignment/>
    </xf>
    <xf numFmtId="1" fontId="18" fillId="0" borderId="0" xfId="0" applyNumberFormat="1" applyFont="1" applyFill="1" applyBorder="1" applyAlignment="1">
      <alignment horizontal="center" vertical="center"/>
    </xf>
    <xf numFmtId="0" fontId="5" fillId="0" borderId="0" xfId="0" applyFont="1" applyFill="1" applyBorder="1" applyAlignment="1">
      <alignment/>
    </xf>
    <xf numFmtId="49" fontId="5" fillId="0" borderId="0" xfId="0" applyNumberFormat="1" applyFont="1" applyFill="1" applyBorder="1" applyAlignment="1">
      <alignment horizontal="center" vertical="center"/>
    </xf>
    <xf numFmtId="0" fontId="5" fillId="0" borderId="0" xfId="0" applyFont="1" applyBorder="1" applyAlignment="1">
      <alignment/>
    </xf>
    <xf numFmtId="0" fontId="18" fillId="0" borderId="0" xfId="0" applyFont="1" applyBorder="1" applyAlignment="1">
      <alignment/>
    </xf>
    <xf numFmtId="43" fontId="18" fillId="33" borderId="0" xfId="0" applyNumberFormat="1" applyFont="1" applyFill="1" applyBorder="1" applyAlignment="1">
      <alignment horizontal="right" vertical="center"/>
    </xf>
    <xf numFmtId="4" fontId="18" fillId="0" borderId="0" xfId="0" applyNumberFormat="1" applyFont="1" applyFill="1" applyBorder="1" applyAlignment="1">
      <alignment horizontal="center" vertical="center"/>
    </xf>
    <xf numFmtId="0" fontId="14" fillId="0" borderId="0" xfId="0" applyFont="1" applyFill="1" applyBorder="1" applyAlignment="1">
      <alignment wrapText="1"/>
    </xf>
    <xf numFmtId="2" fontId="18" fillId="0" borderId="0" xfId="0" applyNumberFormat="1" applyFont="1" applyFill="1" applyBorder="1" applyAlignment="1">
      <alignment horizontal="center"/>
    </xf>
    <xf numFmtId="0" fontId="0" fillId="0" borderId="0" xfId="0" applyAlignment="1">
      <alignment horizontal="left"/>
    </xf>
    <xf numFmtId="0" fontId="3" fillId="0" borderId="0" xfId="0" applyFont="1" applyAlignment="1">
      <alignment/>
    </xf>
    <xf numFmtId="0" fontId="16" fillId="0" borderId="0" xfId="0" applyFont="1" applyFill="1" applyBorder="1" applyAlignment="1">
      <alignment horizontal="center"/>
    </xf>
    <xf numFmtId="0" fontId="14" fillId="0" borderId="0" xfId="0" applyFont="1" applyBorder="1" applyAlignment="1">
      <alignment horizontal="center" vertical="center"/>
    </xf>
    <xf numFmtId="0" fontId="5" fillId="0" borderId="0" xfId="0" applyFont="1" applyBorder="1" applyAlignment="1">
      <alignment horizontal="left" vertical="center" wrapText="1"/>
    </xf>
    <xf numFmtId="3" fontId="0" fillId="0" borderId="10" xfId="0" applyNumberFormat="1" applyBorder="1" applyAlignment="1">
      <alignment horizontal="center" vertical="center"/>
    </xf>
    <xf numFmtId="3" fontId="0" fillId="0" borderId="0" xfId="0" applyNumberFormat="1" applyBorder="1" applyAlignment="1">
      <alignment horizontal="center" vertical="center"/>
    </xf>
    <xf numFmtId="0" fontId="0" fillId="0" borderId="0" xfId="0" applyFont="1" applyAlignment="1">
      <alignment horizontal="center"/>
    </xf>
    <xf numFmtId="3" fontId="0" fillId="0" borderId="10" xfId="0" applyNumberFormat="1" applyFont="1" applyBorder="1" applyAlignment="1">
      <alignment horizontal="center" vertical="center"/>
    </xf>
    <xf numFmtId="0" fontId="0" fillId="0" borderId="0" xfId="0" applyFill="1" applyAlignment="1">
      <alignment wrapText="1"/>
    </xf>
    <xf numFmtId="2" fontId="0" fillId="0" borderId="0" xfId="0" applyNumberFormat="1" applyFill="1" applyAlignment="1">
      <alignment/>
    </xf>
    <xf numFmtId="0" fontId="13" fillId="0" borderId="0" xfId="0" applyFont="1" applyFill="1" applyBorder="1" applyAlignment="1">
      <alignment horizontal="center"/>
    </xf>
    <xf numFmtId="0" fontId="4" fillId="0" borderId="0" xfId="0" applyFont="1" applyFill="1" applyBorder="1" applyAlignment="1">
      <alignment horizontal="center"/>
    </xf>
    <xf numFmtId="0" fontId="13" fillId="0" borderId="0" xfId="0" applyFont="1" applyAlignment="1">
      <alignment horizontal="center"/>
    </xf>
    <xf numFmtId="0" fontId="14" fillId="0" borderId="0" xfId="0" applyFont="1" applyFill="1" applyBorder="1" applyAlignment="1">
      <alignment horizontal="left"/>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24" fillId="0" borderId="0" xfId="0" applyFont="1" applyBorder="1" applyAlignment="1">
      <alignment/>
    </xf>
    <xf numFmtId="0" fontId="25" fillId="0" borderId="0" xfId="0" applyFont="1" applyAlignment="1">
      <alignment/>
    </xf>
    <xf numFmtId="0" fontId="2" fillId="0" borderId="0" xfId="0" applyFont="1" applyBorder="1" applyAlignment="1">
      <alignment/>
    </xf>
    <xf numFmtId="0" fontId="19" fillId="0" borderId="0" xfId="0" applyFont="1" applyAlignment="1">
      <alignment/>
    </xf>
    <xf numFmtId="0" fontId="10" fillId="0" borderId="0" xfId="0" applyFont="1" applyBorder="1" applyAlignment="1">
      <alignment vertical="top" wrapText="1"/>
    </xf>
    <xf numFmtId="0" fontId="4" fillId="0" borderId="0" xfId="0" applyFont="1" applyBorder="1" applyAlignment="1">
      <alignment horizontal="left"/>
    </xf>
    <xf numFmtId="0" fontId="26"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Border="1" applyAlignment="1">
      <alignment/>
    </xf>
    <xf numFmtId="0" fontId="9" fillId="0" borderId="0" xfId="0" applyFont="1" applyFill="1" applyBorder="1" applyAlignment="1">
      <alignment vertical="center" wrapText="1"/>
    </xf>
    <xf numFmtId="2" fontId="0" fillId="0" borderId="0" xfId="0" applyNumberFormat="1" applyFill="1" applyBorder="1" applyAlignment="1">
      <alignment/>
    </xf>
    <xf numFmtId="0" fontId="28" fillId="0" borderId="0" xfId="0" applyFont="1" applyAlignment="1">
      <alignment/>
    </xf>
    <xf numFmtId="0" fontId="29" fillId="0" borderId="0" xfId="0" applyFont="1" applyAlignment="1">
      <alignment horizontal="center" vertical="justify"/>
    </xf>
    <xf numFmtId="0" fontId="30" fillId="0" borderId="0" xfId="0" applyFont="1" applyAlignment="1">
      <alignment horizontal="left" vertical="center"/>
    </xf>
    <xf numFmtId="0" fontId="13" fillId="0" borderId="0" xfId="0" applyFont="1" applyAlignment="1">
      <alignment/>
    </xf>
    <xf numFmtId="0" fontId="14"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0" borderId="0" xfId="0" applyFont="1" applyFill="1" applyBorder="1" applyAlignment="1">
      <alignment/>
    </xf>
    <xf numFmtId="0" fontId="9"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Fill="1" applyBorder="1" applyAlignment="1">
      <alignment/>
    </xf>
    <xf numFmtId="0" fontId="0" fillId="0" borderId="0" xfId="0" applyBorder="1" applyAlignment="1">
      <alignment horizontal="center"/>
    </xf>
    <xf numFmtId="0" fontId="0" fillId="34" borderId="0" xfId="0" applyFill="1" applyAlignment="1">
      <alignment/>
    </xf>
    <xf numFmtId="0" fontId="19" fillId="34" borderId="0" xfId="0" applyFont="1" applyFill="1" applyAlignment="1">
      <alignment/>
    </xf>
    <xf numFmtId="0" fontId="32" fillId="34" borderId="0" xfId="0" applyFont="1" applyFill="1" applyAlignment="1">
      <alignment/>
    </xf>
    <xf numFmtId="0" fontId="33" fillId="0" borderId="0" xfId="0" applyFont="1" applyBorder="1" applyAlignment="1">
      <alignment/>
    </xf>
    <xf numFmtId="0" fontId="40" fillId="0" borderId="0" xfId="0" applyFont="1" applyAlignment="1">
      <alignment/>
    </xf>
    <xf numFmtId="0" fontId="2" fillId="0" borderId="0" xfId="0" applyFont="1" applyAlignment="1">
      <alignment horizontal="left" vertical="center"/>
    </xf>
    <xf numFmtId="0" fontId="44" fillId="0" borderId="11" xfId="0" applyFont="1" applyFill="1" applyBorder="1" applyAlignment="1">
      <alignment horizontal="left" vertical="center" wrapText="1"/>
    </xf>
    <xf numFmtId="0" fontId="20" fillId="35" borderId="0" xfId="0" applyFont="1" applyFill="1" applyBorder="1" applyAlignment="1">
      <alignment horizontal="left" vertical="center"/>
    </xf>
    <xf numFmtId="0" fontId="0" fillId="0" borderId="0" xfId="0" applyAlignment="1">
      <alignment/>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34" fillId="0" borderId="0" xfId="0" applyFont="1" applyFill="1" applyBorder="1" applyAlignment="1">
      <alignment horizontal="center" vertical="center"/>
    </xf>
    <xf numFmtId="0" fontId="0" fillId="0" borderId="0" xfId="0" applyBorder="1" applyAlignment="1">
      <alignment/>
    </xf>
    <xf numFmtId="0" fontId="3" fillId="0" borderId="0" xfId="0" applyFont="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vertical="center"/>
    </xf>
    <xf numFmtId="0" fontId="21" fillId="0" borderId="0" xfId="0" applyFont="1" applyFill="1" applyAlignment="1">
      <alignment/>
    </xf>
    <xf numFmtId="0" fontId="17" fillId="0" borderId="0" xfId="0" applyFont="1" applyFill="1" applyBorder="1" applyAlignment="1">
      <alignment vertical="top"/>
    </xf>
    <xf numFmtId="0" fontId="46" fillId="34" borderId="0" xfId="0" applyFont="1" applyFill="1" applyAlignment="1">
      <alignment horizontal="center" wrapText="1"/>
    </xf>
    <xf numFmtId="0" fontId="47" fillId="34" borderId="0" xfId="0" applyFont="1" applyFill="1" applyAlignment="1">
      <alignment horizontal="center" wrapText="1"/>
    </xf>
    <xf numFmtId="0" fontId="48" fillId="34" borderId="0" xfId="0" applyFont="1" applyFill="1" applyAlignment="1">
      <alignment horizontal="center" wrapText="1"/>
    </xf>
    <xf numFmtId="0" fontId="32" fillId="34" borderId="0" xfId="0" applyFont="1" applyFill="1" applyAlignment="1">
      <alignment wrapText="1"/>
    </xf>
    <xf numFmtId="0" fontId="19" fillId="34" borderId="0" xfId="0" applyFont="1" applyFill="1" applyAlignment="1">
      <alignment/>
    </xf>
    <xf numFmtId="0" fontId="0" fillId="34" borderId="0" xfId="0" applyFill="1" applyAlignment="1">
      <alignment/>
    </xf>
    <xf numFmtId="0" fontId="33" fillId="34" borderId="0" xfId="0" applyFont="1" applyFill="1" applyBorder="1" applyAlignment="1">
      <alignment/>
    </xf>
    <xf numFmtId="0" fontId="54"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56" fillId="0" borderId="11" xfId="0" applyFont="1" applyFill="1" applyBorder="1" applyAlignment="1">
      <alignment horizontal="left" vertical="center" wrapText="1"/>
    </xf>
    <xf numFmtId="0" fontId="36" fillId="0" borderId="18"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3" fillId="0" borderId="20" xfId="0" applyFont="1" applyBorder="1" applyAlignment="1">
      <alignment horizontal="left" vertical="center" wrapText="1"/>
    </xf>
    <xf numFmtId="0" fontId="54" fillId="0" borderId="21"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44" fillId="0" borderId="20"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54" fillId="0" borderId="23"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43" fillId="0" borderId="25" xfId="0" applyFont="1" applyBorder="1" applyAlignment="1">
      <alignment horizontal="left" vertical="center" wrapText="1"/>
    </xf>
    <xf numFmtId="0" fontId="50" fillId="0" borderId="11" xfId="0" applyFont="1" applyBorder="1" applyAlignment="1">
      <alignment horizontal="left" vertical="center" wrapText="1"/>
    </xf>
    <xf numFmtId="0" fontId="50" fillId="0" borderId="25" xfId="0" applyFont="1" applyBorder="1" applyAlignment="1">
      <alignment horizontal="left" vertical="center" wrapText="1"/>
    </xf>
    <xf numFmtId="0" fontId="58" fillId="0" borderId="26"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2" fillId="34" borderId="0" xfId="0" applyFont="1" applyFill="1" applyAlignment="1">
      <alignment wrapText="1"/>
    </xf>
    <xf numFmtId="0" fontId="31" fillId="34" borderId="0" xfId="0" applyFont="1" applyFill="1" applyAlignment="1">
      <alignment/>
    </xf>
    <xf numFmtId="0" fontId="52" fillId="34" borderId="0" xfId="0" applyFont="1" applyFill="1" applyAlignment="1">
      <alignment/>
    </xf>
    <xf numFmtId="0" fontId="19" fillId="0" borderId="16"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7" xfId="0" applyFont="1" applyFill="1" applyBorder="1" applyAlignment="1">
      <alignment horizontal="center" vertical="center" wrapText="1"/>
    </xf>
    <xf numFmtId="3" fontId="19" fillId="0" borderId="0" xfId="0" applyNumberFormat="1" applyFont="1" applyAlignment="1">
      <alignment horizontal="center" vertical="center"/>
    </xf>
    <xf numFmtId="3" fontId="19" fillId="0" borderId="23"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3" fontId="71" fillId="0" borderId="28" xfId="0" applyNumberFormat="1" applyFont="1" applyBorder="1" applyAlignment="1">
      <alignment horizontal="center" vertical="center" wrapText="1"/>
    </xf>
    <xf numFmtId="0" fontId="71" fillId="0" borderId="28" xfId="0" applyFont="1" applyBorder="1" applyAlignment="1">
      <alignment horizontal="center" vertical="center" wrapText="1"/>
    </xf>
    <xf numFmtId="3" fontId="71" fillId="0" borderId="27" xfId="0" applyNumberFormat="1" applyFont="1" applyBorder="1" applyAlignment="1">
      <alignment horizontal="center" vertical="center" wrapText="1"/>
    </xf>
    <xf numFmtId="0" fontId="71" fillId="0" borderId="27" xfId="0" applyFont="1" applyBorder="1" applyAlignment="1">
      <alignment horizontal="center" vertical="center" wrapText="1"/>
    </xf>
    <xf numFmtId="3" fontId="19" fillId="0" borderId="16"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19" fillId="0" borderId="27" xfId="0" applyNumberFormat="1" applyFont="1" applyFill="1" applyBorder="1" applyAlignment="1">
      <alignment horizontal="center" vertical="center" wrapText="1"/>
    </xf>
    <xf numFmtId="0" fontId="3" fillId="0" borderId="0" xfId="0" applyFont="1" applyBorder="1" applyAlignment="1">
      <alignment/>
    </xf>
    <xf numFmtId="0" fontId="74" fillId="0" borderId="0" xfId="0" applyFont="1" applyBorder="1" applyAlignment="1">
      <alignment horizontal="left"/>
    </xf>
    <xf numFmtId="0" fontId="13" fillId="0" borderId="0" xfId="61" applyFont="1" applyBorder="1">
      <alignment/>
      <protection/>
    </xf>
    <xf numFmtId="0" fontId="35" fillId="36" borderId="29" xfId="0" applyFont="1" applyFill="1" applyBorder="1" applyAlignment="1">
      <alignment horizontal="center" vertical="center" wrapText="1"/>
    </xf>
    <xf numFmtId="0" fontId="35" fillId="36" borderId="30" xfId="0" applyFont="1" applyFill="1" applyBorder="1" applyAlignment="1">
      <alignment horizontal="center" vertical="center" wrapText="1"/>
    </xf>
    <xf numFmtId="0" fontId="35" fillId="36" borderId="31" xfId="0" applyFont="1" applyFill="1" applyBorder="1" applyAlignment="1">
      <alignment horizontal="center" vertical="center" wrapText="1"/>
    </xf>
    <xf numFmtId="0" fontId="35" fillId="36" borderId="32" xfId="0" applyFont="1" applyFill="1" applyBorder="1" applyAlignment="1">
      <alignment horizontal="center" vertical="center" wrapText="1"/>
    </xf>
    <xf numFmtId="0" fontId="35" fillId="36" borderId="33" xfId="0" applyFont="1" applyFill="1" applyBorder="1" applyAlignment="1">
      <alignment horizontal="center" vertical="center" wrapText="1"/>
    </xf>
    <xf numFmtId="0" fontId="35" fillId="36" borderId="34" xfId="0" applyFont="1" applyFill="1" applyBorder="1" applyAlignment="1">
      <alignment horizontal="center" vertical="center" wrapText="1"/>
    </xf>
    <xf numFmtId="0" fontId="68" fillId="0" borderId="35" xfId="0" applyFont="1" applyBorder="1" applyAlignment="1">
      <alignment/>
    </xf>
    <xf numFmtId="0" fontId="76" fillId="0" borderId="0" xfId="0" applyFont="1" applyAlignment="1">
      <alignment/>
    </xf>
    <xf numFmtId="0" fontId="78" fillId="33" borderId="29"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78" fillId="33" borderId="36" xfId="0" applyFont="1" applyFill="1" applyBorder="1" applyAlignment="1">
      <alignment horizontal="left" vertical="center" wrapText="1"/>
    </xf>
    <xf numFmtId="0" fontId="19" fillId="0" borderId="2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80" fillId="33" borderId="0" xfId="0" applyFont="1" applyFill="1" applyBorder="1" applyAlignment="1">
      <alignment horizontal="center" vertical="center"/>
    </xf>
    <xf numFmtId="0" fontId="19" fillId="0" borderId="14" xfId="0" applyFont="1" applyFill="1" applyBorder="1" applyAlignment="1">
      <alignment horizontal="center" vertical="center"/>
    </xf>
    <xf numFmtId="0" fontId="78" fillId="33" borderId="38"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78" fillId="33" borderId="30"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78" fillId="33" borderId="31" xfId="0" applyFont="1" applyFill="1" applyBorder="1" applyAlignment="1">
      <alignment horizontal="left" vertical="center" wrapText="1"/>
    </xf>
    <xf numFmtId="0" fontId="19" fillId="0" borderId="39"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85" fillId="0" borderId="0" xfId="0" applyFont="1" applyAlignment="1">
      <alignment horizontal="left" vertical="center"/>
    </xf>
    <xf numFmtId="0" fontId="2" fillId="0" borderId="0" xfId="0" applyFont="1" applyAlignment="1">
      <alignment/>
    </xf>
    <xf numFmtId="0" fontId="86" fillId="0" borderId="0" xfId="0" applyFont="1" applyAlignment="1">
      <alignment horizontal="center" vertical="justify"/>
    </xf>
    <xf numFmtId="0" fontId="0" fillId="37" borderId="0" xfId="0" applyFill="1" applyAlignment="1">
      <alignment/>
    </xf>
    <xf numFmtId="0" fontId="13" fillId="37" borderId="0" xfId="0" applyFont="1" applyFill="1" applyBorder="1" applyAlignment="1">
      <alignment/>
    </xf>
    <xf numFmtId="0" fontId="23" fillId="37" borderId="0" xfId="0" applyFont="1" applyFill="1" applyAlignment="1">
      <alignment/>
    </xf>
    <xf numFmtId="0" fontId="2" fillId="37" borderId="0" xfId="0" applyFont="1" applyFill="1" applyBorder="1" applyAlignment="1">
      <alignment/>
    </xf>
    <xf numFmtId="0" fontId="19" fillId="37" borderId="0" xfId="0" applyFont="1" applyFill="1" applyAlignment="1">
      <alignment/>
    </xf>
    <xf numFmtId="0" fontId="87" fillId="37" borderId="0" xfId="0" applyFont="1" applyFill="1" applyAlignment="1">
      <alignment/>
    </xf>
    <xf numFmtId="0" fontId="24" fillId="37" borderId="0" xfId="0" applyFont="1" applyFill="1" applyAlignment="1">
      <alignment/>
    </xf>
    <xf numFmtId="0" fontId="3" fillId="37" borderId="0" xfId="0" applyFont="1" applyFill="1" applyAlignment="1">
      <alignment/>
    </xf>
    <xf numFmtId="0" fontId="88" fillId="37" borderId="0" xfId="0" applyFont="1" applyFill="1" applyAlignment="1">
      <alignment/>
    </xf>
    <xf numFmtId="0" fontId="90" fillId="0" borderId="0" xfId="0" applyFont="1" applyBorder="1" applyAlignment="1">
      <alignment/>
    </xf>
    <xf numFmtId="0" fontId="90" fillId="0" borderId="0" xfId="0" applyFont="1" applyAlignment="1">
      <alignment/>
    </xf>
    <xf numFmtId="0" fontId="91" fillId="0" borderId="0" xfId="0" applyFont="1" applyBorder="1" applyAlignment="1">
      <alignment/>
    </xf>
    <xf numFmtId="0" fontId="92" fillId="0" borderId="0" xfId="0" applyFont="1" applyBorder="1" applyAlignment="1">
      <alignment/>
    </xf>
    <xf numFmtId="0" fontId="93" fillId="0" borderId="0" xfId="61" applyFont="1" applyBorder="1">
      <alignment/>
      <protection/>
    </xf>
    <xf numFmtId="0" fontId="94" fillId="0" borderId="0" xfId="0" applyFont="1" applyBorder="1" applyAlignment="1">
      <alignment/>
    </xf>
    <xf numFmtId="0" fontId="93" fillId="0" borderId="0" xfId="0" applyFont="1" applyBorder="1" applyAlignment="1">
      <alignment/>
    </xf>
    <xf numFmtId="0" fontId="95" fillId="0" borderId="0" xfId="0" applyFont="1" applyBorder="1" applyAlignment="1">
      <alignment/>
    </xf>
    <xf numFmtId="0" fontId="90" fillId="0" borderId="0" xfId="0" applyFont="1" applyAlignment="1">
      <alignment vertical="center" wrapText="1"/>
    </xf>
    <xf numFmtId="0" fontId="94" fillId="0" borderId="13" xfId="0" applyFont="1" applyBorder="1" applyAlignment="1">
      <alignment horizontal="center" vertical="center" wrapText="1"/>
    </xf>
    <xf numFmtId="0" fontId="90" fillId="0" borderId="40" xfId="0" applyFont="1" applyBorder="1" applyAlignment="1">
      <alignment horizontal="center" vertical="center" wrapText="1"/>
    </xf>
    <xf numFmtId="184" fontId="94" fillId="0" borderId="40" xfId="0" applyNumberFormat="1" applyFont="1" applyBorder="1" applyAlignment="1">
      <alignment horizontal="center" vertical="center" wrapText="1"/>
    </xf>
    <xf numFmtId="0" fontId="90" fillId="0" borderId="0" xfId="0" applyFont="1" applyFill="1" applyAlignment="1">
      <alignment vertical="center" wrapText="1"/>
    </xf>
    <xf numFmtId="0" fontId="94" fillId="0" borderId="21" xfId="0" applyFont="1" applyFill="1" applyBorder="1" applyAlignment="1">
      <alignment horizontal="center" vertical="center" wrapText="1"/>
    </xf>
    <xf numFmtId="0" fontId="90" fillId="0" borderId="41" xfId="0" applyFont="1" applyFill="1" applyBorder="1" applyAlignment="1">
      <alignment horizontal="center" vertical="center" wrapText="1"/>
    </xf>
    <xf numFmtId="184" fontId="94" fillId="0" borderId="41" xfId="0" applyNumberFormat="1" applyFont="1" applyFill="1" applyBorder="1" applyAlignment="1">
      <alignment horizontal="center" vertical="center" wrapText="1"/>
    </xf>
    <xf numFmtId="0" fontId="94" fillId="0" borderId="42" xfId="0" applyFont="1" applyBorder="1" applyAlignment="1">
      <alignment horizontal="center" vertical="center" wrapText="1"/>
    </xf>
    <xf numFmtId="0" fontId="90" fillId="0" borderId="43" xfId="0" applyFont="1" applyBorder="1" applyAlignment="1">
      <alignment horizontal="center" vertical="center" wrapText="1"/>
    </xf>
    <xf numFmtId="184" fontId="94" fillId="0" borderId="43" xfId="0" applyNumberFormat="1" applyFont="1" applyBorder="1" applyAlignment="1">
      <alignment horizontal="center" vertical="center" wrapText="1"/>
    </xf>
    <xf numFmtId="0" fontId="90" fillId="0" borderId="13" xfId="0" applyFont="1" applyBorder="1" applyAlignment="1">
      <alignment horizontal="center" vertical="center" wrapText="1"/>
    </xf>
    <xf numFmtId="184" fontId="94" fillId="0" borderId="14" xfId="0" applyNumberFormat="1" applyFont="1" applyBorder="1" applyAlignment="1">
      <alignment horizontal="center" vertical="center" wrapText="1"/>
    </xf>
    <xf numFmtId="0" fontId="94" fillId="0" borderId="16" xfId="0" applyFont="1" applyBorder="1" applyAlignment="1">
      <alignment horizontal="center" vertical="center" wrapText="1"/>
    </xf>
    <xf numFmtId="0" fontId="90" fillId="0" borderId="16" xfId="0" applyFont="1" applyBorder="1" applyAlignment="1">
      <alignment horizontal="center" vertical="center" wrapText="1"/>
    </xf>
    <xf numFmtId="184" fontId="94" fillId="0" borderId="17" xfId="0" applyNumberFormat="1" applyFont="1" applyBorder="1" applyAlignment="1">
      <alignment horizontal="center" vertical="center" wrapText="1"/>
    </xf>
    <xf numFmtId="0" fontId="94" fillId="0" borderId="27" xfId="0" applyFont="1" applyBorder="1" applyAlignment="1">
      <alignment horizontal="center" vertical="center" wrapText="1"/>
    </xf>
    <xf numFmtId="0" fontId="90" fillId="0" borderId="27" xfId="0" applyFont="1" applyBorder="1" applyAlignment="1">
      <alignment horizontal="center" vertical="center" wrapText="1"/>
    </xf>
    <xf numFmtId="184" fontId="94" fillId="0" borderId="44" xfId="0" applyNumberFormat="1" applyFont="1" applyBorder="1" applyAlignment="1">
      <alignment horizontal="center" vertical="center" wrapText="1"/>
    </xf>
    <xf numFmtId="184" fontId="94" fillId="0" borderId="45" xfId="0" applyNumberFormat="1" applyFont="1" applyBorder="1" applyAlignment="1">
      <alignment horizontal="center" vertical="center" wrapText="1"/>
    </xf>
    <xf numFmtId="0" fontId="94" fillId="0" borderId="13" xfId="0" applyFont="1" applyFill="1" applyBorder="1" applyAlignment="1">
      <alignment horizontal="center" vertical="center" wrapText="1"/>
    </xf>
    <xf numFmtId="0" fontId="90" fillId="0" borderId="40" xfId="0" applyFont="1" applyFill="1" applyBorder="1" applyAlignment="1">
      <alignment horizontal="center" vertical="center" wrapText="1"/>
    </xf>
    <xf numFmtId="184" fontId="94" fillId="0" borderId="40" xfId="0" applyNumberFormat="1" applyFont="1" applyFill="1" applyBorder="1" applyAlignment="1">
      <alignment horizontal="center" vertical="center" wrapText="1"/>
    </xf>
    <xf numFmtId="184" fontId="94" fillId="0" borderId="46" xfId="0" applyNumberFormat="1" applyFont="1" applyBorder="1" applyAlignment="1">
      <alignment horizontal="center" vertical="center" wrapText="1"/>
    </xf>
    <xf numFmtId="0" fontId="102" fillId="0" borderId="0" xfId="0" applyFont="1" applyAlignment="1">
      <alignment/>
    </xf>
    <xf numFmtId="0" fontId="89" fillId="37" borderId="0" xfId="0" applyFont="1" applyFill="1" applyBorder="1" applyAlignment="1">
      <alignment horizontal="left" wrapText="1"/>
    </xf>
    <xf numFmtId="0" fontId="90" fillId="37" borderId="0" xfId="0" applyFont="1" applyFill="1" applyAlignment="1">
      <alignment wrapText="1"/>
    </xf>
    <xf numFmtId="0" fontId="92" fillId="37" borderId="0" xfId="0" applyFont="1" applyFill="1" applyAlignment="1">
      <alignment/>
    </xf>
    <xf numFmtId="0" fontId="103" fillId="37" borderId="0" xfId="0" applyFont="1" applyFill="1" applyAlignment="1">
      <alignment/>
    </xf>
    <xf numFmtId="4" fontId="70" fillId="0" borderId="46" xfId="0" applyNumberFormat="1" applyFont="1" applyBorder="1" applyAlignment="1">
      <alignment horizontal="center" vertical="center" wrapText="1"/>
    </xf>
    <xf numFmtId="4" fontId="70" fillId="0" borderId="14" xfId="0" applyNumberFormat="1" applyFont="1" applyBorder="1" applyAlignment="1">
      <alignment horizontal="center" vertical="center" wrapText="1"/>
    </xf>
    <xf numFmtId="4" fontId="70" fillId="0" borderId="17" xfId="0" applyNumberFormat="1" applyFont="1" applyBorder="1" applyAlignment="1">
      <alignment horizontal="center" vertical="center" wrapText="1"/>
    </xf>
    <xf numFmtId="2" fontId="70" fillId="0" borderId="46" xfId="0" applyNumberFormat="1" applyFont="1" applyFill="1" applyBorder="1" applyAlignment="1">
      <alignment horizontal="center" vertical="center" wrapText="1"/>
    </xf>
    <xf numFmtId="2" fontId="70" fillId="0" borderId="14" xfId="0" applyNumberFormat="1" applyFont="1" applyFill="1" applyBorder="1" applyAlignment="1">
      <alignment horizontal="center" vertical="center" wrapText="1"/>
    </xf>
    <xf numFmtId="2" fontId="70" fillId="0" borderId="17" xfId="0" applyNumberFormat="1" applyFont="1" applyFill="1" applyBorder="1" applyAlignment="1">
      <alignment horizontal="center" vertical="center" wrapText="1"/>
    </xf>
    <xf numFmtId="2" fontId="70" fillId="0" borderId="46" xfId="0" applyNumberFormat="1" applyFont="1" applyBorder="1" applyAlignment="1">
      <alignment horizontal="center" vertical="center" wrapText="1"/>
    </xf>
    <xf numFmtId="2" fontId="70" fillId="0" borderId="37" xfId="0" applyNumberFormat="1" applyFont="1" applyBorder="1" applyAlignment="1">
      <alignment horizontal="center" vertical="center" wrapText="1"/>
    </xf>
    <xf numFmtId="4" fontId="63" fillId="0" borderId="24" xfId="0" applyNumberFormat="1" applyFont="1" applyFill="1" applyBorder="1" applyAlignment="1">
      <alignment horizontal="center" vertical="center"/>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79" fillId="37" borderId="0" xfId="0" applyFont="1" applyFill="1" applyBorder="1" applyAlignment="1">
      <alignment/>
    </xf>
    <xf numFmtId="0" fontId="2" fillId="37" borderId="0" xfId="0" applyFont="1" applyFill="1" applyBorder="1" applyAlignment="1">
      <alignment/>
    </xf>
    <xf numFmtId="0" fontId="53" fillId="37" borderId="0" xfId="0" applyFont="1" applyFill="1" applyAlignment="1">
      <alignment/>
    </xf>
    <xf numFmtId="0" fontId="106" fillId="37" borderId="0" xfId="0" applyFont="1" applyFill="1" applyAlignment="1">
      <alignment/>
    </xf>
    <xf numFmtId="0" fontId="23" fillId="38" borderId="49" xfId="0" applyFont="1" applyFill="1" applyBorder="1" applyAlignment="1">
      <alignment horizontal="center" vertical="center" wrapText="1"/>
    </xf>
    <xf numFmtId="0" fontId="23" fillId="38" borderId="50" xfId="0" applyFont="1" applyFill="1" applyBorder="1" applyAlignment="1">
      <alignment horizontal="center" vertical="center" wrapText="1"/>
    </xf>
    <xf numFmtId="0" fontId="113" fillId="0" borderId="13" xfId="0" applyFont="1" applyFill="1" applyBorder="1" applyAlignment="1">
      <alignment horizontal="center" vertical="center" wrapText="1"/>
    </xf>
    <xf numFmtId="0" fontId="113" fillId="0" borderId="14" xfId="0" applyFont="1" applyFill="1" applyBorder="1" applyAlignment="1">
      <alignment horizontal="center" vertical="center"/>
    </xf>
    <xf numFmtId="0" fontId="113" fillId="0" borderId="14" xfId="0" applyFont="1" applyFill="1" applyBorder="1" applyAlignment="1">
      <alignment horizontal="center" vertical="center" wrapText="1"/>
    </xf>
    <xf numFmtId="0" fontId="113" fillId="0" borderId="42" xfId="0" applyFont="1" applyFill="1" applyBorder="1" applyAlignment="1">
      <alignment horizontal="center" vertical="center" wrapText="1"/>
    </xf>
    <xf numFmtId="0" fontId="113" fillId="0" borderId="21"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6" xfId="0" applyFont="1" applyFill="1" applyBorder="1" applyAlignment="1">
      <alignment horizontal="center" vertical="center" wrapText="1"/>
    </xf>
    <xf numFmtId="0" fontId="113" fillId="0" borderId="22" xfId="0" applyFont="1" applyFill="1" applyBorder="1" applyAlignment="1">
      <alignment horizontal="center" vertical="center" wrapText="1"/>
    </xf>
    <xf numFmtId="0" fontId="113" fillId="0" borderId="18" xfId="0" applyFont="1" applyFill="1" applyBorder="1" applyAlignment="1">
      <alignment horizontal="center" vertical="center" wrapText="1"/>
    </xf>
    <xf numFmtId="0" fontId="113" fillId="0" borderId="17" xfId="0" applyFont="1" applyFill="1" applyBorder="1" applyAlignment="1">
      <alignment horizontal="center" vertical="center" wrapText="1"/>
    </xf>
    <xf numFmtId="0" fontId="113" fillId="0" borderId="22" xfId="0" applyFont="1" applyFill="1" applyBorder="1" applyAlignment="1">
      <alignment horizontal="center" vertical="center"/>
    </xf>
    <xf numFmtId="0" fontId="113" fillId="0" borderId="27" xfId="0" applyFont="1" applyFill="1" applyBorder="1" applyAlignment="1">
      <alignment horizontal="center" vertical="center" wrapText="1"/>
    </xf>
    <xf numFmtId="0" fontId="113" fillId="0" borderId="46" xfId="0" applyFont="1" applyFill="1" applyBorder="1" applyAlignment="1">
      <alignment horizontal="center" vertical="center" wrapText="1"/>
    </xf>
    <xf numFmtId="0" fontId="113" fillId="39" borderId="46" xfId="0" applyFont="1" applyFill="1" applyBorder="1" applyAlignment="1">
      <alignment horizontal="center" vertical="center" wrapText="1"/>
    </xf>
    <xf numFmtId="0" fontId="113" fillId="39" borderId="14" xfId="0" applyFont="1" applyFill="1" applyBorder="1" applyAlignment="1">
      <alignment horizontal="center" vertical="center" wrapText="1"/>
    </xf>
    <xf numFmtId="0" fontId="115" fillId="34" borderId="0" xfId="0" applyFont="1" applyFill="1" applyAlignment="1">
      <alignment/>
    </xf>
    <xf numFmtId="0" fontId="17" fillId="31" borderId="51" xfId="0" applyFont="1" applyFill="1" applyBorder="1" applyAlignment="1">
      <alignment horizontal="left" vertical="center"/>
    </xf>
    <xf numFmtId="0" fontId="17" fillId="31" borderId="52" xfId="0" applyFont="1" applyFill="1" applyBorder="1" applyAlignment="1">
      <alignment horizontal="left" vertical="center"/>
    </xf>
    <xf numFmtId="0" fontId="17" fillId="31" borderId="30" xfId="0" applyFont="1" applyFill="1" applyBorder="1" applyAlignment="1">
      <alignment horizontal="left" vertical="center" wrapText="1"/>
    </xf>
    <xf numFmtId="0" fontId="17" fillId="31" borderId="31" xfId="0" applyFont="1" applyFill="1" applyBorder="1" applyAlignment="1">
      <alignment horizontal="left" vertical="center" wrapText="1"/>
    </xf>
    <xf numFmtId="0" fontId="17" fillId="31" borderId="53" xfId="0" applyFont="1" applyFill="1" applyBorder="1" applyAlignment="1">
      <alignment horizontal="left" vertical="center" wrapText="1"/>
    </xf>
    <xf numFmtId="0" fontId="17" fillId="31" borderId="32" xfId="0" applyFont="1" applyFill="1" applyBorder="1" applyAlignment="1">
      <alignment horizontal="left" vertical="center" wrapText="1"/>
    </xf>
    <xf numFmtId="0" fontId="108" fillId="31" borderId="30" xfId="0" applyFont="1" applyFill="1" applyBorder="1" applyAlignment="1">
      <alignment horizontal="left" vertical="center" wrapText="1"/>
    </xf>
    <xf numFmtId="0" fontId="17" fillId="31" borderId="54" xfId="0" applyFont="1" applyFill="1" applyBorder="1" applyAlignment="1">
      <alignment horizontal="left" vertical="center" wrapText="1"/>
    </xf>
    <xf numFmtId="0" fontId="0" fillId="40" borderId="0" xfId="0" applyFill="1" applyAlignment="1">
      <alignment/>
    </xf>
    <xf numFmtId="0" fontId="114" fillId="40" borderId="0" xfId="0" applyFont="1" applyFill="1" applyAlignment="1">
      <alignment wrapText="1"/>
    </xf>
    <xf numFmtId="0" fontId="22" fillId="0" borderId="0" xfId="0" applyFont="1" applyBorder="1" applyAlignment="1">
      <alignment/>
    </xf>
    <xf numFmtId="0" fontId="17" fillId="41" borderId="29" xfId="0" applyFont="1" applyFill="1" applyBorder="1" applyAlignment="1">
      <alignment horizontal="center" vertical="center" wrapText="1"/>
    </xf>
    <xf numFmtId="0" fontId="17" fillId="41" borderId="30" xfId="0" applyFont="1" applyFill="1" applyBorder="1" applyAlignment="1">
      <alignment horizontal="center" vertical="center" wrapText="1"/>
    </xf>
    <xf numFmtId="0" fontId="17" fillId="41" borderId="31" xfId="0" applyFont="1" applyFill="1" applyBorder="1" applyAlignment="1">
      <alignment horizontal="center" vertical="center" wrapText="1"/>
    </xf>
    <xf numFmtId="0" fontId="121" fillId="0" borderId="19" xfId="0" applyFont="1" applyFill="1" applyBorder="1" applyAlignment="1">
      <alignment horizontal="left" vertical="center" wrapText="1"/>
    </xf>
    <xf numFmtId="0" fontId="108" fillId="36" borderId="29" xfId="0" applyFont="1" applyFill="1" applyBorder="1" applyAlignment="1">
      <alignment horizontal="center" vertical="center" wrapText="1"/>
    </xf>
    <xf numFmtId="0" fontId="108" fillId="36" borderId="30" xfId="0" applyFont="1" applyFill="1" applyBorder="1" applyAlignment="1">
      <alignment horizontal="center" vertical="center" wrapText="1"/>
    </xf>
    <xf numFmtId="0" fontId="108" fillId="36" borderId="33" xfId="0" applyFont="1" applyFill="1" applyBorder="1" applyAlignment="1">
      <alignment horizontal="center" vertical="center" wrapText="1"/>
    </xf>
    <xf numFmtId="0" fontId="108" fillId="36" borderId="36" xfId="0" applyFont="1" applyFill="1" applyBorder="1" applyAlignment="1">
      <alignment horizontal="center" vertical="center" wrapText="1"/>
    </xf>
    <xf numFmtId="0" fontId="113" fillId="0" borderId="40" xfId="0" applyFont="1" applyFill="1" applyBorder="1" applyAlignment="1">
      <alignment horizontal="center" vertical="center" wrapText="1"/>
    </xf>
    <xf numFmtId="0" fontId="113" fillId="0" borderId="55" xfId="0" applyFont="1" applyFill="1" applyBorder="1" applyAlignment="1">
      <alignment horizontal="center" vertical="center" wrapText="1"/>
    </xf>
    <xf numFmtId="0" fontId="113" fillId="0" borderId="43" xfId="0" applyFont="1" applyFill="1" applyBorder="1" applyAlignment="1">
      <alignment horizontal="center" vertical="center" wrapText="1"/>
    </xf>
    <xf numFmtId="0" fontId="113" fillId="0" borderId="56" xfId="0" applyFont="1" applyFill="1" applyBorder="1" applyAlignment="1">
      <alignment horizontal="center" vertical="center" wrapText="1"/>
    </xf>
    <xf numFmtId="0" fontId="113" fillId="0" borderId="57" xfId="0" applyFont="1" applyFill="1" applyBorder="1" applyAlignment="1">
      <alignment horizontal="center" vertical="center" wrapText="1"/>
    </xf>
    <xf numFmtId="0" fontId="113" fillId="0" borderId="58" xfId="0" applyFont="1" applyFill="1" applyBorder="1" applyAlignment="1">
      <alignment horizontal="center" vertical="center" wrapText="1"/>
    </xf>
    <xf numFmtId="0" fontId="113" fillId="0" borderId="59" xfId="0" applyFont="1" applyFill="1" applyBorder="1" applyAlignment="1">
      <alignment horizontal="center" vertical="center" wrapText="1"/>
    </xf>
    <xf numFmtId="0" fontId="71" fillId="0" borderId="60" xfId="0" applyFont="1" applyBorder="1" applyAlignment="1">
      <alignment horizontal="left" vertical="center" wrapText="1"/>
    </xf>
    <xf numFmtId="0" fontId="113" fillId="41" borderId="53" xfId="0" applyFont="1" applyFill="1" applyBorder="1" applyAlignment="1">
      <alignment horizontal="center" vertical="center" wrapText="1"/>
    </xf>
    <xf numFmtId="0" fontId="113" fillId="41" borderId="30" xfId="0" applyFont="1" applyFill="1" applyBorder="1" applyAlignment="1">
      <alignment horizontal="center" vertical="center" wrapText="1"/>
    </xf>
    <xf numFmtId="0" fontId="113" fillId="41" borderId="31" xfId="0" applyFont="1" applyFill="1" applyBorder="1" applyAlignment="1">
      <alignment horizontal="center" vertical="center" wrapText="1"/>
    </xf>
    <xf numFmtId="0" fontId="113" fillId="0" borderId="45" xfId="0" applyFont="1" applyFill="1" applyBorder="1" applyAlignment="1">
      <alignment horizontal="center" vertical="center" wrapText="1"/>
    </xf>
    <xf numFmtId="0" fontId="113" fillId="0" borderId="61" xfId="0" applyFont="1" applyFill="1" applyBorder="1" applyAlignment="1">
      <alignment horizontal="center" vertical="center" wrapText="1"/>
    </xf>
    <xf numFmtId="0" fontId="113" fillId="0" borderId="44" xfId="0" applyFont="1" applyFill="1" applyBorder="1" applyAlignment="1">
      <alignment horizontal="center" vertical="center" wrapText="1"/>
    </xf>
    <xf numFmtId="0" fontId="109" fillId="0" borderId="62" xfId="0" applyFont="1" applyFill="1" applyBorder="1" applyAlignment="1">
      <alignment horizontal="center" vertical="center"/>
    </xf>
    <xf numFmtId="0" fontId="109" fillId="0" borderId="58" xfId="0" applyFont="1" applyFill="1" applyBorder="1" applyAlignment="1">
      <alignment horizontal="center" vertical="center"/>
    </xf>
    <xf numFmtId="0" fontId="109" fillId="0" borderId="61" xfId="0" applyFont="1" applyFill="1" applyBorder="1" applyAlignment="1">
      <alignment horizontal="center" vertical="center"/>
    </xf>
    <xf numFmtId="0" fontId="9" fillId="40" borderId="0" xfId="0" applyFont="1" applyFill="1" applyAlignment="1">
      <alignment/>
    </xf>
    <xf numFmtId="0" fontId="124" fillId="0" borderId="0" xfId="0" applyFont="1" applyBorder="1" applyAlignment="1">
      <alignment/>
    </xf>
    <xf numFmtId="0" fontId="125" fillId="0" borderId="0" xfId="0" applyFont="1" applyAlignment="1">
      <alignment/>
    </xf>
    <xf numFmtId="4" fontId="123" fillId="0" borderId="17" xfId="0" applyNumberFormat="1" applyFont="1" applyBorder="1" applyAlignment="1">
      <alignment horizontal="center" vertical="center" wrapText="1"/>
    </xf>
    <xf numFmtId="2" fontId="123" fillId="0" borderId="14" xfId="0" applyNumberFormat="1" applyFont="1" applyFill="1" applyBorder="1" applyAlignment="1">
      <alignment horizontal="center" vertical="center" wrapText="1"/>
    </xf>
    <xf numFmtId="2" fontId="123" fillId="0" borderId="17" xfId="0" applyNumberFormat="1" applyFont="1" applyFill="1" applyBorder="1" applyAlignment="1">
      <alignment horizontal="center" vertical="center" wrapText="1"/>
    </xf>
    <xf numFmtId="2" fontId="123" fillId="0" borderId="63" xfId="0" applyNumberFormat="1" applyFont="1" applyFill="1" applyBorder="1" applyAlignment="1">
      <alignment horizontal="center" vertical="center" wrapText="1"/>
    </xf>
    <xf numFmtId="0" fontId="129" fillId="0" borderId="0" xfId="0" applyFont="1" applyBorder="1" applyAlignment="1">
      <alignment horizontal="left"/>
    </xf>
    <xf numFmtId="0" fontId="122" fillId="0" borderId="0" xfId="61" applyFont="1" applyBorder="1">
      <alignment/>
      <protection/>
    </xf>
    <xf numFmtId="0" fontId="135" fillId="40" borderId="0" xfId="0" applyFont="1" applyFill="1" applyAlignment="1">
      <alignment/>
    </xf>
    <xf numFmtId="0" fontId="79" fillId="40" borderId="0" xfId="0" applyFont="1" applyFill="1" applyBorder="1" applyAlignment="1">
      <alignment/>
    </xf>
    <xf numFmtId="0" fontId="2" fillId="40" borderId="0" xfId="0" applyFont="1" applyFill="1" applyBorder="1" applyAlignment="1">
      <alignment/>
    </xf>
    <xf numFmtId="0" fontId="123" fillId="0" borderId="16" xfId="0" applyFont="1" applyFill="1" applyBorder="1" applyAlignment="1">
      <alignment horizontal="center" vertical="center" wrapText="1"/>
    </xf>
    <xf numFmtId="3" fontId="123" fillId="0" borderId="16" xfId="0" applyNumberFormat="1" applyFont="1" applyFill="1" applyBorder="1" applyAlignment="1">
      <alignment horizontal="center" vertical="center" wrapText="1"/>
    </xf>
    <xf numFmtId="0" fontId="123" fillId="0" borderId="13" xfId="0" applyFont="1" applyFill="1" applyBorder="1" applyAlignment="1">
      <alignment horizontal="center" vertical="center" wrapText="1"/>
    </xf>
    <xf numFmtId="3" fontId="123" fillId="0" borderId="13" xfId="0" applyNumberFormat="1" applyFont="1" applyFill="1" applyBorder="1" applyAlignment="1">
      <alignment horizontal="center" vertical="center" wrapText="1"/>
    </xf>
    <xf numFmtId="0" fontId="123" fillId="0" borderId="39" xfId="0" applyFont="1" applyFill="1" applyBorder="1" applyAlignment="1">
      <alignment horizontal="center" vertical="center" wrapText="1"/>
    </xf>
    <xf numFmtId="3" fontId="123" fillId="0" borderId="39" xfId="0" applyNumberFormat="1" applyFont="1" applyFill="1" applyBorder="1" applyAlignment="1">
      <alignment horizontal="center" vertical="center" wrapText="1"/>
    </xf>
    <xf numFmtId="0" fontId="5" fillId="0" borderId="0" xfId="0" applyFont="1" applyAlignment="1">
      <alignment horizontal="center" vertical="center"/>
    </xf>
    <xf numFmtId="0" fontId="123" fillId="42" borderId="0" xfId="0" applyFont="1" applyFill="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137" fillId="35" borderId="64" xfId="0" applyFont="1" applyFill="1" applyBorder="1" applyAlignment="1">
      <alignment horizontal="center" vertical="center"/>
    </xf>
    <xf numFmtId="0" fontId="137" fillId="35" borderId="65" xfId="0" applyFont="1" applyFill="1" applyBorder="1" applyAlignment="1">
      <alignment horizontal="center" vertical="center"/>
    </xf>
    <xf numFmtId="0" fontId="137" fillId="35" borderId="66" xfId="0" applyFont="1" applyFill="1" applyBorder="1" applyAlignment="1">
      <alignment horizontal="center" vertical="center"/>
    </xf>
    <xf numFmtId="0" fontId="136" fillId="0" borderId="67" xfId="0" applyFont="1" applyBorder="1" applyAlignment="1">
      <alignment horizontal="center" vertical="center"/>
    </xf>
    <xf numFmtId="0" fontId="138" fillId="0" borderId="68" xfId="0" applyFont="1" applyFill="1" applyBorder="1" applyAlignment="1">
      <alignment horizontal="center" vertical="center" wrapText="1"/>
    </xf>
    <xf numFmtId="0" fontId="111" fillId="0" borderId="21" xfId="0" applyFont="1" applyFill="1" applyBorder="1" applyAlignment="1">
      <alignment horizontal="center" vertical="center"/>
    </xf>
    <xf numFmtId="0" fontId="111" fillId="0" borderId="69" xfId="0" applyFont="1" applyBorder="1" applyAlignment="1">
      <alignment horizontal="center" vertical="center" wrapText="1"/>
    </xf>
    <xf numFmtId="0" fontId="138" fillId="35" borderId="13" xfId="0" applyFont="1" applyFill="1" applyBorder="1" applyAlignment="1">
      <alignment horizontal="center" vertical="center"/>
    </xf>
    <xf numFmtId="0" fontId="111" fillId="0" borderId="70" xfId="0" applyFont="1" applyBorder="1" applyAlignment="1">
      <alignment horizontal="center" vertical="center" wrapText="1"/>
    </xf>
    <xf numFmtId="0" fontId="138" fillId="35" borderId="16" xfId="0" applyFont="1" applyFill="1" applyBorder="1" applyAlignment="1">
      <alignment horizontal="center" vertical="center"/>
    </xf>
    <xf numFmtId="0" fontId="111" fillId="0" borderId="71" xfId="0" applyFont="1" applyBorder="1" applyAlignment="1">
      <alignment horizontal="center" vertical="center" wrapText="1"/>
    </xf>
    <xf numFmtId="0" fontId="111" fillId="0" borderId="15" xfId="0" applyFont="1" applyBorder="1" applyAlignment="1">
      <alignment horizontal="center" vertical="center"/>
    </xf>
    <xf numFmtId="0" fontId="111" fillId="0" borderId="13" xfId="0" applyFont="1" applyBorder="1" applyAlignment="1">
      <alignment horizontal="center" vertical="center"/>
    </xf>
    <xf numFmtId="0" fontId="111" fillId="0" borderId="72" xfId="0" applyFont="1" applyBorder="1" applyAlignment="1">
      <alignment horizontal="center" vertical="center" wrapText="1"/>
    </xf>
    <xf numFmtId="0" fontId="111" fillId="0" borderId="28" xfId="0" applyFont="1" applyBorder="1" applyAlignment="1">
      <alignment horizontal="center" vertical="center"/>
    </xf>
    <xf numFmtId="0" fontId="111" fillId="0" borderId="16" xfId="0" applyFont="1" applyBorder="1" applyAlignment="1">
      <alignment horizontal="center" vertical="center"/>
    </xf>
    <xf numFmtId="0" fontId="139" fillId="0" borderId="0" xfId="0" applyFont="1" applyAlignment="1">
      <alignment/>
    </xf>
    <xf numFmtId="0" fontId="132" fillId="0" borderId="0" xfId="0" applyFont="1" applyAlignment="1">
      <alignment/>
    </xf>
    <xf numFmtId="2" fontId="113" fillId="0" borderId="73" xfId="0" applyNumberFormat="1" applyFont="1" applyFill="1" applyBorder="1" applyAlignment="1">
      <alignment horizontal="center" vertical="center"/>
    </xf>
    <xf numFmtId="0" fontId="113" fillId="39" borderId="74" xfId="0" applyFont="1" applyFill="1" applyBorder="1" applyAlignment="1">
      <alignment horizontal="center" vertical="center" wrapText="1"/>
    </xf>
    <xf numFmtId="1" fontId="111" fillId="0" borderId="75" xfId="0" applyNumberFormat="1" applyFont="1" applyFill="1" applyBorder="1" applyAlignment="1">
      <alignment horizontal="center" vertical="center"/>
    </xf>
    <xf numFmtId="1" fontId="113" fillId="0" borderId="76" xfId="0" applyNumberFormat="1" applyFont="1" applyFill="1" applyBorder="1" applyAlignment="1">
      <alignment horizontal="center" vertical="center" wrapText="1"/>
    </xf>
    <xf numFmtId="49" fontId="113" fillId="0" borderId="77" xfId="0" applyNumberFormat="1" applyFont="1" applyBorder="1" applyAlignment="1">
      <alignment horizontal="center" vertical="center" wrapText="1"/>
    </xf>
    <xf numFmtId="1" fontId="111" fillId="0" borderId="78" xfId="0" applyNumberFormat="1" applyFont="1" applyFill="1" applyBorder="1" applyAlignment="1">
      <alignment horizontal="center" vertical="center"/>
    </xf>
    <xf numFmtId="1" fontId="111" fillId="0" borderId="79" xfId="0" applyNumberFormat="1" applyFont="1" applyFill="1" applyBorder="1" applyAlignment="1">
      <alignment horizontal="center" vertical="center"/>
    </xf>
    <xf numFmtId="2" fontId="113" fillId="0" borderId="71" xfId="0" applyNumberFormat="1" applyFont="1" applyFill="1" applyBorder="1" applyAlignment="1">
      <alignment horizontal="center" vertical="center"/>
    </xf>
    <xf numFmtId="3" fontId="113" fillId="0" borderId="15" xfId="0" applyNumberFormat="1" applyFont="1" applyFill="1" applyBorder="1" applyAlignment="1">
      <alignment horizontal="center" vertical="center"/>
    </xf>
    <xf numFmtId="49" fontId="113" fillId="0" borderId="66" xfId="0" applyNumberFormat="1" applyFont="1" applyBorder="1" applyAlignment="1">
      <alignment horizontal="center" vertical="center" wrapText="1"/>
    </xf>
    <xf numFmtId="0" fontId="113" fillId="0" borderId="69" xfId="0" applyFont="1" applyBorder="1" applyAlignment="1">
      <alignment horizontal="center" vertical="center"/>
    </xf>
    <xf numFmtId="3" fontId="113" fillId="0" borderId="13" xfId="0" applyNumberFormat="1" applyFont="1" applyFill="1" applyBorder="1" applyAlignment="1">
      <alignment horizontal="center" vertical="center"/>
    </xf>
    <xf numFmtId="49" fontId="113" fillId="0" borderId="64" xfId="0" applyNumberFormat="1" applyFont="1" applyBorder="1" applyAlignment="1">
      <alignment horizontal="center" vertical="center" wrapText="1"/>
    </xf>
    <xf numFmtId="2" fontId="113" fillId="0" borderId="69" xfId="0" applyNumberFormat="1" applyFont="1" applyFill="1" applyBorder="1" applyAlignment="1">
      <alignment horizontal="center" vertical="center"/>
    </xf>
    <xf numFmtId="2" fontId="113" fillId="0" borderId="72" xfId="0" applyNumberFormat="1" applyFont="1" applyFill="1" applyBorder="1" applyAlignment="1">
      <alignment horizontal="center" vertical="center"/>
    </xf>
    <xf numFmtId="3" fontId="113" fillId="0" borderId="28" xfId="0" applyNumberFormat="1" applyFont="1" applyFill="1" applyBorder="1" applyAlignment="1">
      <alignment horizontal="center" vertical="center"/>
    </xf>
    <xf numFmtId="49" fontId="113" fillId="0" borderId="80" xfId="0" applyNumberFormat="1" applyFont="1" applyBorder="1" applyAlignment="1">
      <alignment horizontal="center" vertical="center" wrapText="1"/>
    </xf>
    <xf numFmtId="49" fontId="140" fillId="0" borderId="81" xfId="0" applyNumberFormat="1" applyFont="1" applyFill="1" applyBorder="1" applyAlignment="1">
      <alignment horizontal="center" vertical="center"/>
    </xf>
    <xf numFmtId="49" fontId="140" fillId="0" borderId="82" xfId="0" applyNumberFormat="1" applyFont="1" applyFill="1" applyBorder="1" applyAlignment="1">
      <alignment horizontal="center" vertical="center"/>
    </xf>
    <xf numFmtId="49" fontId="140" fillId="0" borderId="82" xfId="0" applyNumberFormat="1" applyFont="1" applyFill="1" applyBorder="1" applyAlignment="1">
      <alignment horizontal="center"/>
    </xf>
    <xf numFmtId="0" fontId="108" fillId="0" borderId="82" xfId="0" applyFont="1" applyFill="1" applyBorder="1" applyAlignment="1">
      <alignment horizontal="center" vertical="center"/>
    </xf>
    <xf numFmtId="0" fontId="109" fillId="0" borderId="82" xfId="0" applyFont="1" applyFill="1" applyBorder="1" applyAlignment="1">
      <alignment horizontal="center" vertical="center"/>
    </xf>
    <xf numFmtId="0" fontId="136" fillId="0" borderId="83" xfId="0" applyFont="1" applyFill="1" applyBorder="1" applyAlignment="1">
      <alignment horizontal="left" vertical="center"/>
    </xf>
    <xf numFmtId="0" fontId="113" fillId="0" borderId="78" xfId="0" applyFont="1" applyFill="1" applyBorder="1" applyAlignment="1">
      <alignment horizontal="center" vertical="center"/>
    </xf>
    <xf numFmtId="0" fontId="17" fillId="43" borderId="78" xfId="0" applyFont="1" applyFill="1" applyBorder="1" applyAlignment="1">
      <alignment horizontal="center" vertical="center" wrapText="1"/>
    </xf>
    <xf numFmtId="0" fontId="136" fillId="0" borderId="78" xfId="0" applyFont="1" applyBorder="1" applyAlignment="1">
      <alignment horizontal="center" vertical="center"/>
    </xf>
    <xf numFmtId="0" fontId="136" fillId="0" borderId="84" xfId="0" applyFont="1" applyFill="1" applyBorder="1" applyAlignment="1">
      <alignment horizontal="center" vertical="center"/>
    </xf>
    <xf numFmtId="0" fontId="113" fillId="39" borderId="0" xfId="0" applyFont="1" applyFill="1" applyBorder="1" applyAlignment="1">
      <alignment horizontal="center" vertical="center" wrapText="1"/>
    </xf>
    <xf numFmtId="3" fontId="17" fillId="0" borderId="0"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xf>
    <xf numFmtId="3" fontId="111" fillId="0" borderId="0" xfId="0" applyNumberFormat="1" applyFont="1" applyFill="1" applyBorder="1" applyAlignment="1">
      <alignment horizontal="center" vertical="center"/>
    </xf>
    <xf numFmtId="0" fontId="136" fillId="0" borderId="0" xfId="0" applyFont="1" applyFill="1" applyBorder="1" applyAlignment="1">
      <alignment horizontal="center" vertical="center" wrapText="1"/>
    </xf>
    <xf numFmtId="0" fontId="113" fillId="39" borderId="85" xfId="0" applyFont="1" applyFill="1" applyBorder="1" applyAlignment="1">
      <alignment horizontal="center" vertical="center" wrapText="1"/>
    </xf>
    <xf numFmtId="0" fontId="123" fillId="0" borderId="21" xfId="0" applyFont="1" applyFill="1" applyBorder="1" applyAlignment="1">
      <alignment horizontal="center" vertical="center" wrapText="1"/>
    </xf>
    <xf numFmtId="3" fontId="123" fillId="0" borderId="21" xfId="0" applyNumberFormat="1" applyFont="1" applyFill="1" applyBorder="1" applyAlignment="1">
      <alignment horizontal="center" vertical="center" wrapText="1"/>
    </xf>
    <xf numFmtId="2" fontId="123" fillId="0" borderId="22" xfId="0" applyNumberFormat="1" applyFont="1" applyFill="1" applyBorder="1" applyAlignment="1">
      <alignment horizontal="center" vertical="center" wrapText="1"/>
    </xf>
    <xf numFmtId="0" fontId="123" fillId="42" borderId="49" xfId="0" applyFont="1" applyFill="1" applyBorder="1" applyAlignment="1">
      <alignment horizontal="center" vertical="center" wrapText="1"/>
    </xf>
    <xf numFmtId="4" fontId="123" fillId="0" borderId="22" xfId="0" applyNumberFormat="1" applyFont="1" applyBorder="1" applyAlignment="1">
      <alignment horizontal="center" vertical="center" wrapText="1"/>
    </xf>
    <xf numFmtId="0" fontId="0" fillId="0" borderId="0" xfId="0" applyAlignment="1">
      <alignment horizontal="center" vertical="center"/>
    </xf>
    <xf numFmtId="0" fontId="113" fillId="39" borderId="22" xfId="0" applyFont="1" applyFill="1" applyBorder="1" applyAlignment="1">
      <alignment horizontal="center" vertical="center" wrapText="1"/>
    </xf>
    <xf numFmtId="0" fontId="113" fillId="0" borderId="86" xfId="0" applyFont="1" applyFill="1" applyBorder="1" applyAlignment="1">
      <alignment horizontal="center" vertical="center" wrapText="1"/>
    </xf>
    <xf numFmtId="0" fontId="113" fillId="0" borderId="87" xfId="0" applyFont="1" applyFill="1" applyBorder="1" applyAlignment="1">
      <alignment horizontal="center" vertical="center"/>
    </xf>
    <xf numFmtId="0" fontId="22" fillId="0" borderId="0" xfId="0" applyFont="1" applyFill="1" applyBorder="1" applyAlignment="1">
      <alignment horizontal="center"/>
    </xf>
    <xf numFmtId="0" fontId="77" fillId="0" borderId="88" xfId="0" applyFont="1" applyFill="1" applyBorder="1" applyAlignment="1">
      <alignment horizontal="center"/>
    </xf>
    <xf numFmtId="0" fontId="77" fillId="0" borderId="89" xfId="0" applyFont="1" applyFill="1" applyBorder="1" applyAlignment="1">
      <alignment horizontal="center"/>
    </xf>
    <xf numFmtId="0" fontId="77" fillId="0" borderId="90" xfId="0" applyFont="1" applyFill="1" applyBorder="1" applyAlignment="1">
      <alignment horizontal="center"/>
    </xf>
    <xf numFmtId="0" fontId="78" fillId="33" borderId="91" xfId="0" applyFont="1" applyFill="1" applyBorder="1" applyAlignment="1">
      <alignment horizontal="center" vertical="center" wrapText="1"/>
    </xf>
    <xf numFmtId="0" fontId="78" fillId="33" borderId="92" xfId="0" applyFont="1" applyFill="1" applyBorder="1" applyAlignment="1">
      <alignment horizontal="center" vertical="center" wrapText="1"/>
    </xf>
    <xf numFmtId="0" fontId="78" fillId="33" borderId="93" xfId="0" applyFont="1" applyFill="1" applyBorder="1" applyAlignment="1">
      <alignment horizontal="center" vertical="center" wrapText="1"/>
    </xf>
    <xf numFmtId="0" fontId="27" fillId="33" borderId="49" xfId="0" applyFont="1" applyFill="1" applyBorder="1" applyAlignment="1">
      <alignment horizontal="center" vertical="center" wrapText="1"/>
    </xf>
    <xf numFmtId="0" fontId="27" fillId="33" borderId="35" xfId="0" applyFont="1" applyFill="1" applyBorder="1" applyAlignment="1">
      <alignment horizontal="center" vertical="center" wrapText="1"/>
    </xf>
    <xf numFmtId="0" fontId="27" fillId="33" borderId="94" xfId="0" applyFont="1" applyFill="1" applyBorder="1" applyAlignment="1">
      <alignment horizontal="center" vertical="center" wrapText="1"/>
    </xf>
    <xf numFmtId="0" fontId="27" fillId="33" borderId="95" xfId="0" applyFont="1" applyFill="1" applyBorder="1" applyAlignment="1">
      <alignment horizontal="center" vertical="center" wrapText="1"/>
    </xf>
    <xf numFmtId="0" fontId="27" fillId="33" borderId="96" xfId="0" applyFont="1" applyFill="1" applyBorder="1" applyAlignment="1">
      <alignment horizontal="center" vertical="center" wrapText="1"/>
    </xf>
    <xf numFmtId="0" fontId="27" fillId="33" borderId="97" xfId="0" applyFont="1" applyFill="1" applyBorder="1" applyAlignment="1">
      <alignment horizontal="center" vertical="center" wrapText="1"/>
    </xf>
    <xf numFmtId="0" fontId="79" fillId="33" borderId="49" xfId="0" applyFont="1" applyFill="1" applyBorder="1" applyAlignment="1">
      <alignment horizontal="center" vertical="center" wrapText="1"/>
    </xf>
    <xf numFmtId="0" fontId="79" fillId="33" borderId="89" xfId="0" applyFont="1" applyFill="1" applyBorder="1" applyAlignment="1">
      <alignment horizontal="center" vertical="center" wrapText="1"/>
    </xf>
    <xf numFmtId="0" fontId="79" fillId="33" borderId="90" xfId="0" applyFont="1" applyFill="1" applyBorder="1" applyAlignment="1">
      <alignment horizontal="center"/>
    </xf>
    <xf numFmtId="0" fontId="79" fillId="33" borderId="0" xfId="0" applyFont="1" applyFill="1" applyBorder="1" applyAlignment="1">
      <alignment horizontal="center"/>
    </xf>
    <xf numFmtId="0" fontId="79" fillId="33" borderId="98" xfId="0" applyFont="1" applyFill="1" applyBorder="1" applyAlignment="1">
      <alignment horizontal="center"/>
    </xf>
    <xf numFmtId="0" fontId="79" fillId="33" borderId="99" xfId="0" applyFont="1" applyFill="1" applyBorder="1" applyAlignment="1">
      <alignment horizontal="center"/>
    </xf>
    <xf numFmtId="0" fontId="79" fillId="33" borderId="100" xfId="0" applyFont="1" applyFill="1" applyBorder="1" applyAlignment="1">
      <alignment horizontal="center"/>
    </xf>
    <xf numFmtId="0" fontId="80" fillId="33" borderId="76" xfId="0" applyFont="1" applyFill="1" applyBorder="1" applyAlignment="1">
      <alignment horizontal="center" vertical="center" wrapText="1"/>
    </xf>
    <xf numFmtId="0" fontId="21" fillId="33" borderId="76" xfId="0" applyFont="1" applyFill="1" applyBorder="1" applyAlignment="1">
      <alignment horizontal="center"/>
    </xf>
    <xf numFmtId="0" fontId="21" fillId="33" borderId="94" xfId="0" applyFont="1" applyFill="1" applyBorder="1" applyAlignment="1">
      <alignment horizontal="center"/>
    </xf>
    <xf numFmtId="0" fontId="81" fillId="33" borderId="76" xfId="0" applyFont="1" applyFill="1" applyBorder="1" applyAlignment="1">
      <alignment horizontal="center" vertical="center" wrapText="1"/>
    </xf>
    <xf numFmtId="0" fontId="82" fillId="44" borderId="101" xfId="0" applyFont="1" applyFill="1" applyBorder="1" applyAlignment="1">
      <alignment horizontal="center" vertical="center"/>
    </xf>
    <xf numFmtId="0" fontId="83" fillId="44" borderId="73" xfId="0" applyFont="1" applyFill="1" applyBorder="1" applyAlignment="1">
      <alignment horizontal="center" vertical="center"/>
    </xf>
    <xf numFmtId="0" fontId="83" fillId="44" borderId="102" xfId="0" applyFont="1" applyFill="1" applyBorder="1" applyAlignment="1">
      <alignment horizontal="center" vertical="center"/>
    </xf>
    <xf numFmtId="3" fontId="84" fillId="0" borderId="71" xfId="0" applyNumberFormat="1" applyFont="1" applyFill="1" applyBorder="1" applyAlignment="1">
      <alignment horizontal="center" vertical="center" wrapText="1"/>
    </xf>
    <xf numFmtId="0" fontId="0" fillId="0" borderId="15" xfId="0" applyBorder="1" applyAlignment="1">
      <alignment horizontal="center" vertical="center" wrapText="1"/>
    </xf>
    <xf numFmtId="4" fontId="84" fillId="0" borderId="15" xfId="0" applyNumberFormat="1" applyFont="1" applyFill="1" applyBorder="1" applyAlignment="1">
      <alignment horizontal="center" vertical="center" wrapText="1"/>
    </xf>
    <xf numFmtId="4" fontId="0" fillId="0" borderId="15" xfId="0" applyNumberFormat="1" applyBorder="1" applyAlignment="1">
      <alignment horizontal="center" vertical="center" wrapText="1"/>
    </xf>
    <xf numFmtId="4" fontId="0" fillId="0" borderId="26" xfId="0" applyNumberFormat="1" applyBorder="1" applyAlignment="1">
      <alignment horizontal="center" vertical="center" wrapText="1"/>
    </xf>
    <xf numFmtId="2" fontId="23" fillId="0" borderId="103" xfId="0" applyNumberFormat="1" applyFont="1"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20" xfId="0" applyBorder="1" applyAlignment="1">
      <alignment horizontal="center" vertical="center" wrapText="1"/>
    </xf>
    <xf numFmtId="3" fontId="84" fillId="0" borderId="69" xfId="0" applyNumberFormat="1" applyFont="1" applyFill="1" applyBorder="1" applyAlignment="1">
      <alignment horizontal="center" vertical="center" wrapText="1"/>
    </xf>
    <xf numFmtId="0" fontId="0" fillId="0" borderId="13" xfId="0" applyBorder="1" applyAlignment="1">
      <alignment horizontal="center" vertical="center" wrapText="1"/>
    </xf>
    <xf numFmtId="4" fontId="84" fillId="0" borderId="13" xfId="0" applyNumberFormat="1" applyFont="1" applyFill="1" applyBorder="1" applyAlignment="1">
      <alignment horizontal="center" vertical="center" wrapText="1"/>
    </xf>
    <xf numFmtId="4" fontId="0" fillId="0" borderId="13" xfId="0" applyNumberFormat="1" applyBorder="1" applyAlignment="1">
      <alignment horizontal="center" vertical="center" wrapText="1"/>
    </xf>
    <xf numFmtId="4" fontId="0" fillId="0" borderId="14" xfId="0" applyNumberFormat="1" applyBorder="1" applyAlignment="1">
      <alignment horizontal="center" vertical="center" wrapText="1"/>
    </xf>
    <xf numFmtId="0" fontId="82" fillId="44" borderId="106" xfId="0" applyFont="1" applyFill="1" applyBorder="1" applyAlignment="1">
      <alignment horizontal="center" vertical="center"/>
    </xf>
    <xf numFmtId="0" fontId="83" fillId="44" borderId="107" xfId="0" applyFont="1" applyFill="1" applyBorder="1" applyAlignment="1">
      <alignment horizontal="center" vertical="center"/>
    </xf>
    <xf numFmtId="0" fontId="83" fillId="44" borderId="108" xfId="0" applyFont="1" applyFill="1" applyBorder="1" applyAlignment="1">
      <alignment horizontal="center" vertical="center"/>
    </xf>
    <xf numFmtId="0" fontId="80" fillId="33" borderId="109" xfId="0" applyFont="1" applyFill="1" applyBorder="1" applyAlignment="1">
      <alignment horizontal="center" vertical="center"/>
    </xf>
    <xf numFmtId="0" fontId="81" fillId="0" borderId="110" xfId="0" applyFont="1" applyBorder="1" applyAlignment="1">
      <alignment horizontal="center" vertical="center"/>
    </xf>
    <xf numFmtId="0" fontId="80" fillId="33" borderId="110" xfId="0" applyFont="1" applyFill="1" applyBorder="1" applyAlignment="1">
      <alignment horizontal="center" vertical="center"/>
    </xf>
    <xf numFmtId="0" fontId="80" fillId="33" borderId="111" xfId="0" applyFont="1" applyFill="1" applyBorder="1" applyAlignment="1">
      <alignment horizontal="center" vertical="center"/>
    </xf>
    <xf numFmtId="0" fontId="23" fillId="0" borderId="112" xfId="0" applyFont="1" applyBorder="1" applyAlignment="1">
      <alignment horizontal="center" vertical="center" wrapText="1"/>
    </xf>
    <xf numFmtId="0" fontId="0" fillId="0" borderId="104" xfId="0" applyBorder="1" applyAlignment="1">
      <alignment/>
    </xf>
    <xf numFmtId="0" fontId="0" fillId="0" borderId="0" xfId="0" applyAlignment="1">
      <alignment/>
    </xf>
    <xf numFmtId="0" fontId="0" fillId="0" borderId="98" xfId="0" applyBorder="1" applyAlignment="1">
      <alignment/>
    </xf>
    <xf numFmtId="0" fontId="0" fillId="0" borderId="113" xfId="0" applyBorder="1" applyAlignment="1">
      <alignment/>
    </xf>
    <xf numFmtId="0" fontId="0" fillId="0" borderId="20" xfId="0" applyBorder="1" applyAlignment="1">
      <alignment/>
    </xf>
    <xf numFmtId="0" fontId="78" fillId="33" borderId="114" xfId="0" applyFont="1" applyFill="1" applyBorder="1" applyAlignment="1">
      <alignment horizontal="left" vertical="center" wrapText="1"/>
    </xf>
    <xf numFmtId="0" fontId="0" fillId="0" borderId="115" xfId="0" applyBorder="1" applyAlignment="1">
      <alignment horizontal="left" vertical="center" wrapText="1"/>
    </xf>
    <xf numFmtId="4" fontId="84" fillId="0" borderId="116" xfId="0" applyNumberFormat="1" applyFont="1" applyFill="1" applyBorder="1" applyAlignment="1">
      <alignment horizontal="center" vertical="center" wrapText="1"/>
    </xf>
    <xf numFmtId="4" fontId="84" fillId="0" borderId="117" xfId="0" applyNumberFormat="1" applyFont="1" applyFill="1" applyBorder="1" applyAlignment="1">
      <alignment horizontal="center" vertical="center" wrapText="1"/>
    </xf>
    <xf numFmtId="4" fontId="84" fillId="0" borderId="115" xfId="0" applyNumberFormat="1" applyFont="1" applyFill="1" applyBorder="1" applyAlignment="1">
      <alignment horizontal="center" vertical="center" wrapText="1"/>
    </xf>
    <xf numFmtId="4" fontId="84" fillId="0" borderId="40" xfId="0" applyNumberFormat="1" applyFont="1" applyFill="1" applyBorder="1" applyAlignment="1">
      <alignment horizontal="center" vertical="center" wrapText="1"/>
    </xf>
    <xf numFmtId="4" fontId="84" fillId="0" borderId="118" xfId="0" applyNumberFormat="1" applyFont="1" applyFill="1" applyBorder="1" applyAlignment="1">
      <alignment horizontal="center" vertical="center" wrapText="1"/>
    </xf>
    <xf numFmtId="4" fontId="84" fillId="0" borderId="69" xfId="0" applyNumberFormat="1" applyFont="1" applyFill="1" applyBorder="1" applyAlignment="1">
      <alignment horizontal="center" vertical="center" wrapText="1"/>
    </xf>
    <xf numFmtId="4" fontId="84" fillId="0" borderId="14" xfId="0" applyNumberFormat="1" applyFon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19"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119" xfId="0" applyFont="1" applyBorder="1" applyAlignment="1">
      <alignment vertical="center" wrapText="1"/>
    </xf>
    <xf numFmtId="0" fontId="21" fillId="0" borderId="98" xfId="0" applyFont="1" applyBorder="1" applyAlignment="1">
      <alignment vertical="center" wrapText="1"/>
    </xf>
    <xf numFmtId="0" fontId="21" fillId="0" borderId="120" xfId="0" applyFont="1" applyBorder="1" applyAlignment="1">
      <alignment vertical="center" wrapText="1"/>
    </xf>
    <xf numFmtId="0" fontId="21" fillId="0" borderId="100" xfId="0" applyFont="1" applyBorder="1" applyAlignment="1">
      <alignment vertical="center" wrapText="1"/>
    </xf>
    <xf numFmtId="3" fontId="84" fillId="0" borderId="13" xfId="0" applyNumberFormat="1" applyFont="1" applyFill="1" applyBorder="1" applyAlignment="1">
      <alignment horizontal="center" vertical="center" wrapText="1"/>
    </xf>
    <xf numFmtId="3" fontId="84" fillId="0" borderId="70" xfId="0" applyNumberFormat="1" applyFont="1" applyFill="1" applyBorder="1" applyAlignment="1">
      <alignment horizontal="center" vertical="center" wrapText="1"/>
    </xf>
    <xf numFmtId="0" fontId="0" fillId="0" borderId="16" xfId="0" applyBorder="1" applyAlignment="1">
      <alignment horizontal="center" vertical="center" wrapText="1"/>
    </xf>
    <xf numFmtId="4" fontId="84" fillId="0" borderId="16" xfId="0" applyNumberFormat="1" applyFont="1" applyFill="1" applyBorder="1" applyAlignment="1">
      <alignment horizontal="center" vertical="center" wrapText="1"/>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0" fontId="82" fillId="44" borderId="121" xfId="0" applyFont="1" applyFill="1" applyBorder="1" applyAlignment="1">
      <alignment horizontal="center" vertical="center"/>
    </xf>
    <xf numFmtId="0" fontId="83" fillId="44" borderId="122" xfId="0" applyFont="1" applyFill="1" applyBorder="1" applyAlignment="1">
      <alignment horizontal="center" vertical="center"/>
    </xf>
    <xf numFmtId="0" fontId="83" fillId="44" borderId="123" xfId="0" applyFont="1" applyFill="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0" xfId="0" applyBorder="1" applyAlignment="1">
      <alignment/>
    </xf>
    <xf numFmtId="0" fontId="0" fillId="0" borderId="99" xfId="0" applyBorder="1" applyAlignment="1">
      <alignment/>
    </xf>
    <xf numFmtId="0" fontId="0" fillId="0" borderId="100" xfId="0" applyBorder="1" applyAlignment="1">
      <alignment/>
    </xf>
    <xf numFmtId="0" fontId="0" fillId="0" borderId="117" xfId="0" applyBorder="1" applyAlignment="1">
      <alignment horizontal="center" vertical="center" wrapText="1"/>
    </xf>
    <xf numFmtId="0" fontId="0" fillId="0" borderId="118" xfId="0" applyBorder="1" applyAlignment="1">
      <alignment horizontal="center" vertical="center" wrapText="1"/>
    </xf>
    <xf numFmtId="4" fontId="0" fillId="0" borderId="117" xfId="0" applyNumberFormat="1" applyBorder="1" applyAlignment="1">
      <alignment horizontal="center" vertical="center" wrapText="1"/>
    </xf>
    <xf numFmtId="0" fontId="78" fillId="33" borderId="124" xfId="0" applyFont="1" applyFill="1" applyBorder="1" applyAlignment="1">
      <alignment horizontal="left" vertical="center" wrapText="1"/>
    </xf>
    <xf numFmtId="0" fontId="0" fillId="0" borderId="125" xfId="0" applyBorder="1" applyAlignment="1">
      <alignment horizontal="left" vertical="center" wrapText="1"/>
    </xf>
    <xf numFmtId="4" fontId="84" fillId="0" borderId="126" xfId="0" applyNumberFormat="1" applyFont="1" applyFill="1" applyBorder="1" applyAlignment="1">
      <alignment horizontal="center" vertical="center" wrapText="1"/>
    </xf>
    <xf numFmtId="4" fontId="0" fillId="0" borderId="127" xfId="0" applyNumberFormat="1" applyBorder="1" applyAlignment="1">
      <alignment horizontal="center" vertical="center" wrapText="1"/>
    </xf>
    <xf numFmtId="0" fontId="0" fillId="0" borderId="127" xfId="0" applyBorder="1" applyAlignment="1">
      <alignment horizontal="center" vertical="center" wrapText="1"/>
    </xf>
    <xf numFmtId="0" fontId="0" fillId="0" borderId="128" xfId="0" applyBorder="1" applyAlignment="1">
      <alignment horizontal="center" vertical="center" wrapText="1"/>
    </xf>
    <xf numFmtId="0" fontId="113" fillId="0" borderId="126" xfId="0" applyFont="1" applyFill="1" applyBorder="1" applyAlignment="1">
      <alignment horizontal="center" vertical="center" wrapText="1"/>
    </xf>
    <xf numFmtId="0" fontId="113" fillId="0" borderId="12" xfId="0" applyFont="1" applyFill="1" applyBorder="1" applyAlignment="1">
      <alignment horizontal="center" vertical="center" wrapText="1"/>
    </xf>
    <xf numFmtId="0" fontId="113" fillId="0" borderId="116" xfId="0" applyFont="1" applyBorder="1" applyAlignment="1">
      <alignment horizontal="center" vertical="center" wrapText="1"/>
    </xf>
    <xf numFmtId="0" fontId="113" fillId="0" borderId="11" xfId="0" applyFont="1" applyBorder="1" applyAlignment="1">
      <alignment horizontal="center" vertical="center" wrapText="1"/>
    </xf>
    <xf numFmtId="2" fontId="22" fillId="0" borderId="13" xfId="0" applyNumberFormat="1" applyFont="1" applyFill="1" applyBorder="1" applyAlignment="1">
      <alignment horizontal="center" vertical="center"/>
    </xf>
    <xf numFmtId="2" fontId="22" fillId="0" borderId="14" xfId="0" applyNumberFormat="1" applyFont="1" applyFill="1" applyBorder="1" applyAlignment="1">
      <alignment horizontal="center" vertical="center"/>
    </xf>
    <xf numFmtId="0" fontId="111" fillId="0" borderId="116" xfId="0" applyFont="1" applyBorder="1" applyAlignment="1">
      <alignment horizontal="center" vertical="center" wrapText="1"/>
    </xf>
    <xf numFmtId="0" fontId="111" fillId="0" borderId="11"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11" xfId="0" applyFont="1" applyBorder="1" applyAlignment="1">
      <alignment horizontal="center" vertical="center" wrapText="1"/>
    </xf>
    <xf numFmtId="2" fontId="113" fillId="0" borderId="116" xfId="0" applyNumberFormat="1" applyFont="1" applyBorder="1" applyAlignment="1">
      <alignment horizontal="center" vertical="center" wrapText="1"/>
    </xf>
    <xf numFmtId="3" fontId="22" fillId="0" borderId="69" xfId="0" applyNumberFormat="1" applyFont="1" applyFill="1" applyBorder="1" applyAlignment="1">
      <alignment horizontal="center" vertical="center" wrapText="1"/>
    </xf>
    <xf numFmtId="0" fontId="110" fillId="0" borderId="13" xfId="0" applyFont="1" applyBorder="1" applyAlignment="1">
      <alignment horizontal="center" vertical="center" wrapText="1"/>
    </xf>
    <xf numFmtId="0" fontId="0" fillId="0" borderId="13" xfId="0" applyBorder="1" applyAlignment="1">
      <alignment horizontal="center" vertical="center"/>
    </xf>
    <xf numFmtId="0" fontId="21" fillId="0" borderId="116" xfId="0" applyFont="1" applyBorder="1" applyAlignment="1">
      <alignment/>
    </xf>
    <xf numFmtId="0" fontId="21" fillId="0" borderId="11" xfId="0" applyFont="1" applyBorder="1" applyAlignment="1">
      <alignment/>
    </xf>
    <xf numFmtId="0" fontId="21" fillId="0" borderId="126" xfId="0" applyFont="1" applyBorder="1" applyAlignment="1">
      <alignment/>
    </xf>
    <xf numFmtId="0" fontId="21" fillId="0" borderId="12" xfId="0" applyFont="1" applyBorder="1" applyAlignment="1">
      <alignment/>
    </xf>
    <xf numFmtId="3" fontId="22" fillId="0" borderId="70" xfId="0" applyNumberFormat="1" applyFont="1" applyFill="1" applyBorder="1" applyAlignment="1">
      <alignment horizontal="center" vertical="center" wrapText="1"/>
    </xf>
    <xf numFmtId="0" fontId="110" fillId="0" borderId="16" xfId="0" applyFont="1" applyBorder="1" applyAlignment="1">
      <alignment horizontal="center" vertical="center" wrapText="1"/>
    </xf>
    <xf numFmtId="0" fontId="113" fillId="0" borderId="129" xfId="0" applyFont="1" applyFill="1" applyBorder="1" applyAlignment="1">
      <alignment horizontal="center" vertical="center" wrapText="1"/>
    </xf>
    <xf numFmtId="0" fontId="0" fillId="0" borderId="130" xfId="0" applyBorder="1" applyAlignment="1">
      <alignment horizontal="center" vertical="center" wrapText="1"/>
    </xf>
    <xf numFmtId="0" fontId="0" fillId="0" borderId="116" xfId="0" applyBorder="1" applyAlignment="1">
      <alignment horizontal="center" vertical="center" wrapText="1"/>
    </xf>
    <xf numFmtId="0" fontId="0" fillId="0" borderId="11" xfId="0" applyBorder="1" applyAlignment="1">
      <alignment horizontal="center" vertical="center" wrapText="1"/>
    </xf>
    <xf numFmtId="4" fontId="22" fillId="0" borderId="13" xfId="0" applyNumberFormat="1" applyFont="1" applyFill="1" applyBorder="1" applyAlignment="1">
      <alignment horizontal="center" vertical="center" wrapText="1"/>
    </xf>
    <xf numFmtId="4" fontId="110" fillId="0" borderId="13" xfId="0" applyNumberFormat="1" applyFont="1" applyBorder="1" applyAlignment="1">
      <alignment horizontal="center" vertical="center" wrapText="1"/>
    </xf>
    <xf numFmtId="4" fontId="110" fillId="0" borderId="14" xfId="0" applyNumberFormat="1" applyFont="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wrapText="1"/>
    </xf>
    <xf numFmtId="4" fontId="22" fillId="0" borderId="16" xfId="0" applyNumberFormat="1" applyFont="1" applyFill="1" applyBorder="1" applyAlignment="1">
      <alignment horizontal="center" vertical="center" wrapText="1"/>
    </xf>
    <xf numFmtId="4" fontId="110" fillId="0" borderId="16" xfId="0" applyNumberFormat="1" applyFont="1" applyBorder="1" applyAlignment="1">
      <alignment horizontal="center" vertical="center" wrapText="1"/>
    </xf>
    <xf numFmtId="4" fontId="110" fillId="0" borderId="17" xfId="0" applyNumberFormat="1" applyFont="1" applyBorder="1" applyAlignment="1">
      <alignment horizontal="center" vertical="center" wrapText="1"/>
    </xf>
    <xf numFmtId="0" fontId="74" fillId="45" borderId="131" xfId="0" applyFont="1" applyFill="1" applyBorder="1" applyAlignment="1">
      <alignment horizontal="center" vertical="center"/>
    </xf>
    <xf numFmtId="0" fontId="112" fillId="45" borderId="132" xfId="0" applyFont="1" applyFill="1" applyBorder="1" applyAlignment="1">
      <alignment horizontal="center" vertical="center"/>
    </xf>
    <xf numFmtId="0" fontId="112" fillId="45" borderId="25" xfId="0" applyFont="1" applyFill="1" applyBorder="1" applyAlignment="1">
      <alignment horizontal="center" vertical="center"/>
    </xf>
    <xf numFmtId="3" fontId="22" fillId="0" borderId="133" xfId="0" applyNumberFormat="1" applyFont="1" applyFill="1" applyBorder="1" applyAlignment="1">
      <alignment horizontal="center" vertical="center" wrapText="1"/>
    </xf>
    <xf numFmtId="0" fontId="0" fillId="0" borderId="27" xfId="0" applyBorder="1" applyAlignment="1">
      <alignment horizontal="center" vertical="center"/>
    </xf>
    <xf numFmtId="2" fontId="22" fillId="0" borderId="27" xfId="0" applyNumberFormat="1" applyFont="1" applyFill="1" applyBorder="1" applyAlignment="1">
      <alignment horizontal="center" vertical="center"/>
    </xf>
    <xf numFmtId="2" fontId="22" fillId="0" borderId="46" xfId="0" applyNumberFormat="1" applyFont="1" applyFill="1" applyBorder="1" applyAlignment="1">
      <alignment horizontal="center" vertical="center"/>
    </xf>
    <xf numFmtId="0" fontId="46" fillId="34" borderId="0" xfId="0" applyFont="1" applyFill="1" applyAlignment="1">
      <alignment horizontal="center" wrapText="1"/>
    </xf>
    <xf numFmtId="0" fontId="107" fillId="46" borderId="131" xfId="0" applyFont="1" applyFill="1" applyBorder="1" applyAlignment="1">
      <alignment horizontal="center"/>
    </xf>
    <xf numFmtId="0" fontId="107" fillId="46" borderId="132" xfId="0" applyFont="1" applyFill="1" applyBorder="1" applyAlignment="1">
      <alignment horizontal="center"/>
    </xf>
    <xf numFmtId="0" fontId="107" fillId="46" borderId="25" xfId="0" applyFont="1" applyFill="1" applyBorder="1" applyAlignment="1">
      <alignment horizontal="center"/>
    </xf>
    <xf numFmtId="0" fontId="108" fillId="46" borderId="91" xfId="0" applyFont="1" applyFill="1" applyBorder="1" applyAlignment="1">
      <alignment horizontal="center" vertical="center" wrapText="1"/>
    </xf>
    <xf numFmtId="0" fontId="108" fillId="46" borderId="92" xfId="0" applyFont="1" applyFill="1" applyBorder="1" applyAlignment="1">
      <alignment horizontal="center" vertical="center" wrapText="1"/>
    </xf>
    <xf numFmtId="0" fontId="109" fillId="46" borderId="49" xfId="0" applyFont="1" applyFill="1" applyBorder="1" applyAlignment="1">
      <alignment horizontal="center" vertical="center" wrapText="1"/>
    </xf>
    <xf numFmtId="0" fontId="109" fillId="46" borderId="35" xfId="0" applyFont="1" applyFill="1" applyBorder="1" applyAlignment="1">
      <alignment horizontal="center" vertical="center" wrapText="1"/>
    </xf>
    <xf numFmtId="0" fontId="109" fillId="46" borderId="95" xfId="0" applyFont="1" applyFill="1" applyBorder="1" applyAlignment="1">
      <alignment horizontal="center" vertical="center" wrapText="1"/>
    </xf>
    <xf numFmtId="0" fontId="109" fillId="46" borderId="96" xfId="0" applyFont="1" applyFill="1" applyBorder="1" applyAlignment="1">
      <alignment horizontal="center" vertical="center" wrapText="1"/>
    </xf>
    <xf numFmtId="0" fontId="113" fillId="0" borderId="129" xfId="0" applyFont="1" applyBorder="1" applyAlignment="1">
      <alignment horizontal="center" vertical="center" wrapText="1"/>
    </xf>
    <xf numFmtId="0" fontId="113" fillId="0" borderId="130" xfId="0" applyFont="1" applyBorder="1" applyAlignment="1">
      <alignment horizontal="center" vertical="center" wrapText="1"/>
    </xf>
    <xf numFmtId="0" fontId="17" fillId="46" borderId="49" xfId="0" applyFont="1" applyFill="1" applyBorder="1" applyAlignment="1">
      <alignment horizontal="center" vertical="center" wrapText="1"/>
    </xf>
    <xf numFmtId="0" fontId="133" fillId="34" borderId="0" xfId="0" applyFont="1" applyFill="1" applyAlignment="1">
      <alignment wrapText="1"/>
    </xf>
    <xf numFmtId="0" fontId="134" fillId="0" borderId="0" xfId="0" applyFont="1" applyAlignment="1">
      <alignment wrapText="1"/>
    </xf>
    <xf numFmtId="0" fontId="74" fillId="34" borderId="0" xfId="0" applyFont="1" applyFill="1" applyAlignment="1">
      <alignment wrapText="1"/>
    </xf>
    <xf numFmtId="0" fontId="9" fillId="0" borderId="0" xfId="0" applyFont="1" applyAlignment="1">
      <alignment/>
    </xf>
    <xf numFmtId="0" fontId="17" fillId="46" borderId="89" xfId="0" applyFont="1" applyFill="1" applyBorder="1" applyAlignment="1">
      <alignment horizontal="center" vertical="center" wrapText="1"/>
    </xf>
    <xf numFmtId="0" fontId="17" fillId="46" borderId="90" xfId="0" applyFont="1" applyFill="1" applyBorder="1" applyAlignment="1">
      <alignment horizontal="center"/>
    </xf>
    <xf numFmtId="0" fontId="17" fillId="46" borderId="0" xfId="0" applyFont="1" applyFill="1" applyBorder="1" applyAlignment="1">
      <alignment horizontal="center"/>
    </xf>
    <xf numFmtId="0" fontId="17" fillId="46" borderId="98" xfId="0" applyFont="1" applyFill="1" applyBorder="1" applyAlignment="1">
      <alignment horizontal="center"/>
    </xf>
    <xf numFmtId="0" fontId="109" fillId="46" borderId="134" xfId="0" applyFont="1" applyFill="1" applyBorder="1" applyAlignment="1">
      <alignment horizontal="center" vertical="center" wrapText="1"/>
    </xf>
    <xf numFmtId="0" fontId="113" fillId="46" borderId="134" xfId="0" applyFont="1" applyFill="1" applyBorder="1" applyAlignment="1">
      <alignment horizontal="center" vertical="center"/>
    </xf>
    <xf numFmtId="0" fontId="113" fillId="46" borderId="134" xfId="0" applyFont="1" applyFill="1" applyBorder="1" applyAlignment="1">
      <alignment horizontal="center" vertical="center" wrapText="1"/>
    </xf>
    <xf numFmtId="0" fontId="110" fillId="0" borderId="27" xfId="0" applyFont="1" applyBorder="1" applyAlignment="1">
      <alignment horizontal="center" vertical="center" wrapText="1"/>
    </xf>
    <xf numFmtId="4" fontId="22" fillId="0" borderId="27" xfId="0" applyNumberFormat="1" applyFont="1" applyFill="1" applyBorder="1" applyAlignment="1">
      <alignment horizontal="center" vertical="center" wrapText="1"/>
    </xf>
    <xf numFmtId="4" fontId="110" fillId="0" borderId="27" xfId="0" applyNumberFormat="1" applyFont="1" applyBorder="1" applyAlignment="1">
      <alignment horizontal="center" vertical="center" wrapText="1"/>
    </xf>
    <xf numFmtId="4" fontId="110" fillId="0" borderId="46" xfId="0" applyNumberFormat="1" applyFont="1" applyBorder="1" applyAlignment="1">
      <alignment horizontal="center" vertical="center" wrapText="1"/>
    </xf>
    <xf numFmtId="0" fontId="22" fillId="39" borderId="70" xfId="0" applyFont="1" applyFill="1" applyBorder="1" applyAlignment="1">
      <alignment horizontal="center" vertical="center" wrapText="1"/>
    </xf>
    <xf numFmtId="0" fontId="25" fillId="0" borderId="16" xfId="0" applyFont="1" applyBorder="1" applyAlignment="1">
      <alignment horizontal="center" vertical="center" wrapText="1"/>
    </xf>
    <xf numFmtId="0" fontId="0" fillId="0" borderId="16" xfId="0" applyBorder="1" applyAlignment="1">
      <alignment horizontal="center" vertical="center"/>
    </xf>
    <xf numFmtId="2" fontId="22" fillId="0" borderId="16"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0" fontId="22" fillId="39" borderId="68" xfId="0" applyFont="1" applyFill="1" applyBorder="1" applyAlignment="1">
      <alignment horizontal="center" vertical="center" wrapText="1"/>
    </xf>
    <xf numFmtId="0" fontId="25" fillId="0" borderId="21" xfId="0" applyFont="1" applyBorder="1" applyAlignment="1">
      <alignment horizontal="center" vertical="center" wrapText="1"/>
    </xf>
    <xf numFmtId="0" fontId="22" fillId="39" borderId="69" xfId="0" applyFont="1" applyFill="1" applyBorder="1" applyAlignment="1">
      <alignment horizontal="center" vertical="center" wrapText="1"/>
    </xf>
    <xf numFmtId="0" fontId="25" fillId="0" borderId="13" xfId="0" applyFont="1" applyBorder="1" applyAlignment="1">
      <alignment horizontal="center" vertical="center" wrapText="1"/>
    </xf>
    <xf numFmtId="0" fontId="111" fillId="39" borderId="135" xfId="0" applyFont="1" applyFill="1" applyBorder="1" applyAlignment="1">
      <alignment horizontal="center" vertical="center" wrapText="1"/>
    </xf>
    <xf numFmtId="0" fontId="111" fillId="0" borderId="98" xfId="0" applyFont="1" applyBorder="1" applyAlignment="1">
      <alignment horizontal="center" vertical="center" wrapText="1"/>
    </xf>
    <xf numFmtId="0" fontId="21" fillId="0" borderId="136" xfId="0" applyFont="1" applyBorder="1" applyAlignment="1">
      <alignment horizontal="center" vertical="center" wrapText="1"/>
    </xf>
    <xf numFmtId="0" fontId="21" fillId="0" borderId="100" xfId="0" applyFont="1" applyBorder="1" applyAlignment="1">
      <alignment horizontal="center" vertical="center" wrapText="1"/>
    </xf>
    <xf numFmtId="0" fontId="113" fillId="39" borderId="137" xfId="0" applyFont="1" applyFill="1" applyBorder="1" applyAlignment="1">
      <alignment horizontal="center" vertical="center" wrapText="1"/>
    </xf>
    <xf numFmtId="0" fontId="113" fillId="0" borderId="138" xfId="0" applyFont="1" applyBorder="1" applyAlignment="1">
      <alignment horizontal="center" vertical="center" wrapText="1"/>
    </xf>
    <xf numFmtId="0" fontId="22" fillId="39" borderId="133" xfId="0" applyFont="1" applyFill="1" applyBorder="1" applyAlignment="1">
      <alignment horizontal="center" vertical="center" wrapText="1"/>
    </xf>
    <xf numFmtId="0" fontId="25" fillId="0" borderId="27" xfId="0" applyFont="1" applyBorder="1" applyAlignment="1">
      <alignment horizontal="center" vertical="center" wrapText="1"/>
    </xf>
    <xf numFmtId="2" fontId="22" fillId="39" borderId="27" xfId="0" applyNumberFormat="1" applyFont="1" applyFill="1" applyBorder="1" applyAlignment="1">
      <alignment horizontal="center" vertical="center" wrapText="1"/>
    </xf>
    <xf numFmtId="2" fontId="25" fillId="0" borderId="27" xfId="0" applyNumberFormat="1" applyFont="1" applyBorder="1" applyAlignment="1">
      <alignment horizontal="center" vertical="center" wrapText="1"/>
    </xf>
    <xf numFmtId="2" fontId="25" fillId="0" borderId="46" xfId="0" applyNumberFormat="1" applyFont="1" applyBorder="1" applyAlignment="1">
      <alignment horizontal="center" vertical="center" wrapText="1"/>
    </xf>
    <xf numFmtId="2" fontId="22" fillId="39" borderId="21" xfId="0" applyNumberFormat="1" applyFont="1" applyFill="1" applyBorder="1" applyAlignment="1">
      <alignment horizontal="center" vertical="center" wrapText="1"/>
    </xf>
    <xf numFmtId="2" fontId="25" fillId="0" borderId="21" xfId="0" applyNumberFormat="1" applyFont="1" applyBorder="1" applyAlignment="1">
      <alignment horizontal="center" vertical="center" wrapText="1"/>
    </xf>
    <xf numFmtId="2" fontId="25" fillId="0" borderId="41" xfId="0" applyNumberFormat="1" applyFont="1" applyBorder="1" applyAlignment="1">
      <alignment horizontal="center" vertical="center" wrapText="1"/>
    </xf>
    <xf numFmtId="0" fontId="113" fillId="39" borderId="139" xfId="0" applyFont="1" applyFill="1" applyBorder="1" applyAlignment="1">
      <alignment horizontal="center" vertical="center" wrapText="1"/>
    </xf>
    <xf numFmtId="0" fontId="113" fillId="0" borderId="140" xfId="0" applyFont="1" applyBorder="1" applyAlignment="1">
      <alignment horizontal="center" vertical="center" wrapText="1"/>
    </xf>
    <xf numFmtId="0" fontId="111" fillId="0" borderId="101" xfId="0" applyFont="1" applyFill="1" applyBorder="1" applyAlignment="1">
      <alignment horizontal="center" vertical="center" wrapText="1"/>
    </xf>
    <xf numFmtId="0" fontId="21" fillId="0" borderId="102" xfId="0" applyFont="1" applyBorder="1" applyAlignment="1">
      <alignment horizontal="center" vertical="center" wrapText="1"/>
    </xf>
    <xf numFmtId="2" fontId="74" fillId="0" borderId="95" xfId="0" applyNumberFormat="1" applyFont="1" applyFill="1" applyBorder="1" applyAlignment="1">
      <alignment horizontal="center" vertical="center"/>
    </xf>
    <xf numFmtId="2" fontId="74" fillId="0" borderId="122" xfId="0" applyNumberFormat="1" applyFont="1" applyFill="1" applyBorder="1" applyAlignment="1">
      <alignment horizontal="center" vertical="center"/>
    </xf>
    <xf numFmtId="2" fontId="74" fillId="0" borderId="123" xfId="0" applyNumberFormat="1" applyFont="1" applyFill="1" applyBorder="1" applyAlignment="1">
      <alignment horizontal="center" vertical="center"/>
    </xf>
    <xf numFmtId="0" fontId="74" fillId="0" borderId="141" xfId="0" applyFont="1" applyFill="1" applyBorder="1" applyAlignment="1">
      <alignment horizontal="center" vertical="center"/>
    </xf>
    <xf numFmtId="0" fontId="3" fillId="0" borderId="73" xfId="0" applyFont="1" applyBorder="1" applyAlignment="1">
      <alignment horizontal="center" vertical="center"/>
    </xf>
    <xf numFmtId="0" fontId="3" fillId="0" borderId="87" xfId="0" applyFont="1" applyBorder="1" applyAlignment="1">
      <alignment horizontal="center" vertical="center"/>
    </xf>
    <xf numFmtId="2" fontId="22" fillId="39" borderId="13" xfId="0" applyNumberFormat="1" applyFont="1" applyFill="1" applyBorder="1" applyAlignment="1">
      <alignment horizontal="center" vertical="center" wrapText="1"/>
    </xf>
    <xf numFmtId="2" fontId="25" fillId="0" borderId="13" xfId="0" applyNumberFormat="1" applyFont="1" applyBorder="1" applyAlignment="1">
      <alignment horizontal="center" vertical="center" wrapText="1"/>
    </xf>
    <xf numFmtId="2" fontId="25" fillId="0" borderId="14" xfId="0" applyNumberFormat="1" applyFont="1" applyBorder="1" applyAlignment="1">
      <alignment horizontal="center" vertical="center" wrapText="1"/>
    </xf>
    <xf numFmtId="2" fontId="22" fillId="39" borderId="16" xfId="0" applyNumberFormat="1" applyFont="1" applyFill="1" applyBorder="1" applyAlignment="1">
      <alignment horizontal="center" vertical="center" wrapText="1"/>
    </xf>
    <xf numFmtId="2" fontId="25" fillId="0" borderId="16" xfId="0" applyNumberFormat="1" applyFont="1" applyBorder="1" applyAlignment="1">
      <alignment horizontal="center" vertical="center" wrapText="1"/>
    </xf>
    <xf numFmtId="2" fontId="25" fillId="0" borderId="45" xfId="0" applyNumberFormat="1" applyFont="1" applyBorder="1" applyAlignment="1">
      <alignment horizontal="center" vertical="center" wrapText="1"/>
    </xf>
    <xf numFmtId="2" fontId="25" fillId="0" borderId="17" xfId="0" applyNumberFormat="1" applyFont="1" applyBorder="1" applyAlignment="1">
      <alignment horizontal="center" vertical="center" wrapText="1"/>
    </xf>
    <xf numFmtId="0" fontId="74" fillId="45" borderId="132" xfId="0" applyFont="1" applyFill="1" applyBorder="1" applyAlignment="1">
      <alignment horizontal="center" vertical="center"/>
    </xf>
    <xf numFmtId="0" fontId="74" fillId="45" borderId="25" xfId="0" applyFont="1" applyFill="1" applyBorder="1" applyAlignment="1">
      <alignment horizontal="center" vertical="center"/>
    </xf>
    <xf numFmtId="3" fontId="22" fillId="0" borderId="69" xfId="0" applyNumberFormat="1" applyFont="1" applyFill="1" applyBorder="1" applyAlignment="1">
      <alignment horizontal="center" vertical="center"/>
    </xf>
    <xf numFmtId="0" fontId="25" fillId="0" borderId="13" xfId="0" applyFont="1" applyFill="1" applyBorder="1" applyAlignment="1">
      <alignment horizontal="center" vertical="center"/>
    </xf>
    <xf numFmtId="4" fontId="22" fillId="0" borderId="13" xfId="0" applyNumberFormat="1" applyFont="1" applyFill="1" applyBorder="1" applyAlignment="1">
      <alignment horizontal="center" vertical="center"/>
    </xf>
    <xf numFmtId="4" fontId="25" fillId="0" borderId="13" xfId="0" applyNumberFormat="1" applyFont="1" applyBorder="1" applyAlignment="1">
      <alignment horizontal="center" vertical="center"/>
    </xf>
    <xf numFmtId="4" fontId="25" fillId="0" borderId="14" xfId="0" applyNumberFormat="1" applyFont="1" applyBorder="1" applyAlignment="1">
      <alignment horizontal="center" vertical="center"/>
    </xf>
    <xf numFmtId="0" fontId="111" fillId="0" borderId="142" xfId="0" applyFont="1" applyBorder="1" applyAlignment="1">
      <alignment horizontal="left" vertical="center" wrapText="1"/>
    </xf>
    <xf numFmtId="0" fontId="21" fillId="0" borderId="143" xfId="0" applyFont="1" applyBorder="1" applyAlignment="1">
      <alignment horizontal="left" vertical="center" wrapText="1"/>
    </xf>
    <xf numFmtId="0" fontId="21" fillId="0" borderId="144" xfId="0" applyFont="1" applyBorder="1" applyAlignment="1">
      <alignment horizontal="left" vertical="center" wrapText="1"/>
    </xf>
    <xf numFmtId="0" fontId="113" fillId="0" borderId="142" xfId="0" applyFont="1" applyBorder="1" applyAlignment="1">
      <alignment horizontal="left" vertical="center" wrapText="1"/>
    </xf>
    <xf numFmtId="0" fontId="0" fillId="0" borderId="145" xfId="0" applyBorder="1" applyAlignment="1">
      <alignment horizontal="left" vertical="center" wrapText="1"/>
    </xf>
    <xf numFmtId="0" fontId="120" fillId="0" borderId="146" xfId="0" applyFont="1" applyFill="1" applyBorder="1" applyAlignment="1">
      <alignment horizontal="center" vertical="center" wrapText="1"/>
    </xf>
    <xf numFmtId="0" fontId="9" fillId="0" borderId="77" xfId="0" applyFont="1" applyBorder="1" applyAlignment="1">
      <alignment horizontal="center" vertical="center" wrapText="1"/>
    </xf>
    <xf numFmtId="0" fontId="9" fillId="0" borderId="77" xfId="0" applyFont="1" applyBorder="1" applyAlignment="1">
      <alignment/>
    </xf>
    <xf numFmtId="0" fontId="9" fillId="0" borderId="147" xfId="0" applyFont="1" applyBorder="1" applyAlignment="1">
      <alignment/>
    </xf>
    <xf numFmtId="0" fontId="118" fillId="47" borderId="88" xfId="0" applyFont="1" applyFill="1" applyBorder="1" applyAlignment="1">
      <alignment horizontal="center" vertical="center"/>
    </xf>
    <xf numFmtId="0" fontId="118" fillId="47" borderId="89" xfId="0" applyFont="1" applyFill="1" applyBorder="1" applyAlignment="1">
      <alignment horizontal="center" vertical="center"/>
    </xf>
    <xf numFmtId="0" fontId="120" fillId="47" borderId="89" xfId="0" applyFont="1" applyFill="1" applyBorder="1" applyAlignment="1">
      <alignment vertical="center"/>
    </xf>
    <xf numFmtId="0" fontId="120" fillId="47" borderId="90" xfId="0" applyFont="1" applyFill="1" applyBorder="1" applyAlignment="1">
      <alignment vertical="center"/>
    </xf>
    <xf numFmtId="0" fontId="107" fillId="34" borderId="0" xfId="0" applyFont="1" applyFill="1" applyAlignment="1">
      <alignment wrapText="1"/>
    </xf>
    <xf numFmtId="0" fontId="132" fillId="0" borderId="0" xfId="0" applyFont="1" applyAlignment="1">
      <alignment/>
    </xf>
    <xf numFmtId="3" fontId="22" fillId="0" borderId="70" xfId="0" applyNumberFormat="1" applyFont="1" applyFill="1" applyBorder="1" applyAlignment="1">
      <alignment horizontal="center" vertical="center"/>
    </xf>
    <xf numFmtId="0" fontId="25" fillId="0" borderId="16" xfId="0" applyFont="1" applyFill="1" applyBorder="1" applyAlignment="1">
      <alignment horizontal="center" vertical="center"/>
    </xf>
    <xf numFmtId="4" fontId="22" fillId="0" borderId="16" xfId="0" applyNumberFormat="1" applyFont="1" applyFill="1" applyBorder="1" applyAlignment="1">
      <alignment horizontal="center" vertical="center"/>
    </xf>
    <xf numFmtId="4" fontId="25" fillId="0" borderId="16" xfId="0" applyNumberFormat="1" applyFont="1" applyBorder="1" applyAlignment="1">
      <alignment horizontal="center" vertical="center"/>
    </xf>
    <xf numFmtId="4" fontId="25" fillId="0" borderId="17" xfId="0" applyNumberFormat="1" applyFont="1" applyBorder="1" applyAlignment="1">
      <alignment horizontal="center" vertical="center"/>
    </xf>
    <xf numFmtId="3" fontId="22" fillId="0" borderId="133" xfId="0" applyNumberFormat="1" applyFont="1" applyFill="1" applyBorder="1" applyAlignment="1">
      <alignment horizontal="center" vertical="center"/>
    </xf>
    <xf numFmtId="0" fontId="25" fillId="0" borderId="27" xfId="0" applyFont="1" applyFill="1" applyBorder="1" applyAlignment="1">
      <alignment horizontal="center" vertical="center"/>
    </xf>
    <xf numFmtId="4" fontId="22" fillId="0" borderId="27" xfId="0" applyNumberFormat="1" applyFont="1" applyFill="1" applyBorder="1" applyAlignment="1">
      <alignment horizontal="center" vertical="center"/>
    </xf>
    <xf numFmtId="4" fontId="25" fillId="0" borderId="27" xfId="0" applyNumberFormat="1" applyFont="1" applyBorder="1" applyAlignment="1">
      <alignment horizontal="center" vertical="center"/>
    </xf>
    <xf numFmtId="4" fontId="25" fillId="0" borderId="46" xfId="0" applyNumberFormat="1" applyFont="1" applyBorder="1" applyAlignment="1">
      <alignment horizontal="center" vertical="center"/>
    </xf>
    <xf numFmtId="2" fontId="22" fillId="0" borderId="116" xfId="0" applyNumberFormat="1" applyFont="1" applyFill="1" applyBorder="1" applyAlignment="1">
      <alignment horizontal="center" vertical="center"/>
    </xf>
    <xf numFmtId="2" fontId="0" fillId="0" borderId="117" xfId="0" applyNumberFormat="1" applyBorder="1" applyAlignment="1">
      <alignment horizontal="center" vertical="center"/>
    </xf>
    <xf numFmtId="2" fontId="0" fillId="0" borderId="118" xfId="0" applyNumberFormat="1" applyBorder="1" applyAlignment="1">
      <alignment horizontal="center" vertical="center"/>
    </xf>
    <xf numFmtId="0" fontId="116" fillId="48" borderId="131" xfId="0" applyFont="1" applyFill="1" applyBorder="1" applyAlignment="1">
      <alignment horizontal="center" vertical="center"/>
    </xf>
    <xf numFmtId="0" fontId="116" fillId="48" borderId="132" xfId="0" applyFont="1" applyFill="1" applyBorder="1" applyAlignment="1">
      <alignment horizontal="center" vertical="center"/>
    </xf>
    <xf numFmtId="0" fontId="116" fillId="48" borderId="89" xfId="0" applyFont="1" applyFill="1" applyBorder="1" applyAlignment="1">
      <alignment horizontal="center" vertical="center"/>
    </xf>
    <xf numFmtId="0" fontId="116" fillId="48" borderId="25" xfId="0" applyFont="1" applyFill="1" applyBorder="1" applyAlignment="1">
      <alignment horizontal="center" vertical="center"/>
    </xf>
    <xf numFmtId="0" fontId="117" fillId="36" borderId="148" xfId="0" applyFont="1" applyFill="1" applyBorder="1" applyAlignment="1">
      <alignment horizontal="center" vertical="center" wrapText="1"/>
    </xf>
    <xf numFmtId="0" fontId="117" fillId="36" borderId="92" xfId="0" applyFont="1" applyFill="1" applyBorder="1" applyAlignment="1">
      <alignment horizontal="center" vertical="center" wrapText="1"/>
    </xf>
    <xf numFmtId="0" fontId="117" fillId="36" borderId="90" xfId="0" applyFont="1" applyFill="1" applyBorder="1" applyAlignment="1">
      <alignment horizontal="center" vertical="center" wrapText="1"/>
    </xf>
    <xf numFmtId="0" fontId="117" fillId="36" borderId="98" xfId="0" applyFont="1" applyFill="1" applyBorder="1" applyAlignment="1">
      <alignment horizontal="center" vertical="center" wrapText="1"/>
    </xf>
    <xf numFmtId="0" fontId="17" fillId="36" borderId="50" xfId="0" applyFont="1" applyFill="1" applyBorder="1" applyAlignment="1">
      <alignment horizontal="center" vertical="center" wrapText="1"/>
    </xf>
    <xf numFmtId="0" fontId="17" fillId="36" borderId="35" xfId="0" applyFont="1" applyFill="1" applyBorder="1" applyAlignment="1">
      <alignment horizontal="center" vertical="center" wrapText="1"/>
    </xf>
    <xf numFmtId="0" fontId="117" fillId="36" borderId="149" xfId="0" applyFont="1" applyFill="1" applyBorder="1" applyAlignment="1">
      <alignment horizontal="center" vertical="center" wrapText="1"/>
    </xf>
    <xf numFmtId="0" fontId="117" fillId="36" borderId="96" xfId="0" applyFont="1" applyFill="1" applyBorder="1" applyAlignment="1">
      <alignment horizontal="center" vertical="center" wrapText="1"/>
    </xf>
    <xf numFmtId="0" fontId="121" fillId="0" borderId="150" xfId="0" applyFont="1" applyFill="1" applyBorder="1" applyAlignment="1">
      <alignment horizontal="left" vertical="center" wrapText="1"/>
    </xf>
    <xf numFmtId="0" fontId="0" fillId="0" borderId="151" xfId="0" applyBorder="1" applyAlignment="1">
      <alignment horizontal="left" vertical="center" wrapText="1"/>
    </xf>
    <xf numFmtId="0" fontId="25" fillId="0" borderId="13" xfId="0" applyFont="1" applyBorder="1" applyAlignment="1">
      <alignment horizontal="center" vertical="center"/>
    </xf>
    <xf numFmtId="3" fontId="22" fillId="0" borderId="71" xfId="0" applyNumberFormat="1" applyFont="1" applyFill="1" applyBorder="1" applyAlignment="1">
      <alignment horizontal="center" vertical="center"/>
    </xf>
    <xf numFmtId="0" fontId="25" fillId="0" borderId="15" xfId="0" applyFont="1" applyFill="1" applyBorder="1" applyAlignment="1">
      <alignment horizontal="center" vertical="center"/>
    </xf>
    <xf numFmtId="4" fontId="22" fillId="0" borderId="15" xfId="0" applyNumberFormat="1" applyFont="1" applyFill="1" applyBorder="1" applyAlignment="1">
      <alignment horizontal="center" vertical="center"/>
    </xf>
    <xf numFmtId="4" fontId="25" fillId="0" borderId="15" xfId="0" applyNumberFormat="1" applyFont="1" applyBorder="1" applyAlignment="1">
      <alignment horizontal="center" vertical="center"/>
    </xf>
    <xf numFmtId="4" fontId="25" fillId="0" borderId="26" xfId="0" applyNumberFormat="1" applyFont="1" applyBorder="1" applyAlignment="1">
      <alignment horizontal="center" vertical="center"/>
    </xf>
    <xf numFmtId="0" fontId="118" fillId="47" borderId="106" xfId="0" applyFont="1" applyFill="1" applyBorder="1" applyAlignment="1">
      <alignment horizontal="center" vertical="center"/>
    </xf>
    <xf numFmtId="0" fontId="118" fillId="47" borderId="107" xfId="0" applyFont="1" applyFill="1" applyBorder="1" applyAlignment="1">
      <alignment horizontal="center" vertical="center"/>
    </xf>
    <xf numFmtId="0" fontId="118" fillId="47" borderId="108" xfId="0" applyFont="1" applyFill="1" applyBorder="1" applyAlignment="1">
      <alignment horizontal="center" vertical="center"/>
    </xf>
    <xf numFmtId="0" fontId="74" fillId="36" borderId="76" xfId="0" applyFont="1" applyFill="1" applyBorder="1" applyAlignment="1">
      <alignment horizontal="center" vertical="center" wrapText="1"/>
    </xf>
    <xf numFmtId="0" fontId="17" fillId="36" borderId="76" xfId="0" applyFont="1" applyFill="1" applyBorder="1" applyAlignment="1">
      <alignment horizontal="center" vertical="center" wrapText="1"/>
    </xf>
    <xf numFmtId="0" fontId="79" fillId="0" borderId="76" xfId="0" applyFont="1" applyBorder="1" applyAlignment="1">
      <alignment horizontal="center" vertical="center" wrapText="1"/>
    </xf>
    <xf numFmtId="0" fontId="119" fillId="0" borderId="152" xfId="0" applyFont="1" applyFill="1" applyBorder="1" applyAlignment="1">
      <alignment horizontal="left" vertical="center" wrapText="1"/>
    </xf>
    <xf numFmtId="0" fontId="23" fillId="0" borderId="151" xfId="0" applyFont="1" applyBorder="1" applyAlignment="1">
      <alignment horizontal="left" vertical="center" wrapText="1"/>
    </xf>
    <xf numFmtId="0" fontId="23" fillId="0" borderId="153" xfId="0" applyFont="1" applyBorder="1" applyAlignment="1">
      <alignment horizontal="left" vertical="center" wrapText="1"/>
    </xf>
    <xf numFmtId="0" fontId="118" fillId="47" borderId="121" xfId="0" applyFont="1" applyFill="1" applyBorder="1" applyAlignment="1">
      <alignment horizontal="center" vertical="center"/>
    </xf>
    <xf numFmtId="0" fontId="118" fillId="47" borderId="122" xfId="0" applyFont="1" applyFill="1" applyBorder="1" applyAlignment="1">
      <alignment horizontal="center" vertical="center"/>
    </xf>
    <xf numFmtId="0" fontId="118" fillId="47" borderId="73" xfId="0" applyFont="1" applyFill="1" applyBorder="1" applyAlignment="1">
      <alignment horizontal="center" vertical="center"/>
    </xf>
    <xf numFmtId="0" fontId="118" fillId="47" borderId="123" xfId="0" applyFont="1" applyFill="1" applyBorder="1" applyAlignment="1">
      <alignment horizontal="center" vertical="center"/>
    </xf>
    <xf numFmtId="4" fontId="17" fillId="0" borderId="69" xfId="0" applyNumberFormat="1" applyFont="1" applyFill="1" applyBorder="1" applyAlignment="1">
      <alignment horizontal="center" vertical="center"/>
    </xf>
    <xf numFmtId="0" fontId="21" fillId="0" borderId="13" xfId="0" applyFont="1" applyBorder="1" applyAlignment="1">
      <alignment horizontal="center" vertical="center"/>
    </xf>
    <xf numFmtId="4" fontId="17" fillId="0" borderId="13" xfId="0" applyNumberFormat="1" applyFont="1" applyFill="1" applyBorder="1" applyAlignment="1">
      <alignment horizontal="center" vertical="center"/>
    </xf>
    <xf numFmtId="0" fontId="21" fillId="0" borderId="14" xfId="0" applyFont="1" applyBorder="1" applyAlignment="1">
      <alignment horizontal="center" vertical="center"/>
    </xf>
    <xf numFmtId="4" fontId="17" fillId="0" borderId="70" xfId="0" applyNumberFormat="1" applyFont="1" applyFill="1" applyBorder="1" applyAlignment="1">
      <alignment horizontal="center" vertical="center"/>
    </xf>
    <xf numFmtId="0" fontId="21" fillId="0" borderId="16" xfId="0" applyFont="1" applyBorder="1" applyAlignment="1">
      <alignment horizontal="center" vertical="center"/>
    </xf>
    <xf numFmtId="4" fontId="17" fillId="0" borderId="16" xfId="0" applyNumberFormat="1" applyFont="1" applyFill="1" applyBorder="1" applyAlignment="1">
      <alignment horizontal="center" vertical="center"/>
    </xf>
    <xf numFmtId="0" fontId="21" fillId="0" borderId="17" xfId="0" applyFont="1" applyBorder="1" applyAlignment="1">
      <alignment horizontal="center" vertical="center"/>
    </xf>
    <xf numFmtId="4" fontId="17" fillId="0" borderId="71" xfId="0" applyNumberFormat="1" applyFont="1" applyFill="1" applyBorder="1" applyAlignment="1">
      <alignment horizontal="center" vertical="center"/>
    </xf>
    <xf numFmtId="0" fontId="21" fillId="0" borderId="15" xfId="0" applyFont="1" applyBorder="1" applyAlignment="1">
      <alignment horizontal="center" vertical="center"/>
    </xf>
    <xf numFmtId="4" fontId="17" fillId="0" borderId="15" xfId="0" applyNumberFormat="1" applyFont="1" applyFill="1" applyBorder="1" applyAlignment="1">
      <alignment horizontal="center" vertical="center"/>
    </xf>
    <xf numFmtId="0" fontId="21" fillId="0" borderId="26" xfId="0" applyFont="1" applyBorder="1" applyAlignment="1">
      <alignment horizontal="center" vertical="center"/>
    </xf>
    <xf numFmtId="0" fontId="118" fillId="49" borderId="88" xfId="0" applyFont="1" applyFill="1" applyBorder="1" applyAlignment="1">
      <alignment horizontal="center" vertical="center" wrapText="1"/>
    </xf>
    <xf numFmtId="0" fontId="3" fillId="0" borderId="90" xfId="0" applyFont="1" applyBorder="1" applyAlignment="1">
      <alignment horizontal="center" vertical="center" wrapText="1"/>
    </xf>
    <xf numFmtId="0" fontId="118" fillId="49" borderId="135" xfId="0" applyFont="1" applyFill="1" applyBorder="1" applyAlignment="1">
      <alignment horizontal="center" vertical="center" wrapText="1"/>
    </xf>
    <xf numFmtId="0" fontId="3" fillId="0" borderId="0" xfId="0" applyFont="1" applyBorder="1" applyAlignment="1">
      <alignment horizontal="center" vertical="center" wrapText="1"/>
    </xf>
    <xf numFmtId="0" fontId="118" fillId="49" borderId="136" xfId="0" applyFont="1" applyFill="1" applyBorder="1" applyAlignment="1">
      <alignment horizontal="center" vertical="center" wrapText="1"/>
    </xf>
    <xf numFmtId="0" fontId="3" fillId="0" borderId="99" xfId="0" applyFont="1" applyBorder="1" applyAlignment="1">
      <alignment horizontal="center" vertical="center" wrapText="1"/>
    </xf>
    <xf numFmtId="0" fontId="117" fillId="49" borderId="154" xfId="0" applyFont="1" applyFill="1" applyBorder="1" applyAlignment="1">
      <alignment horizontal="center" vertical="center" wrapText="1"/>
    </xf>
    <xf numFmtId="0" fontId="3" fillId="0" borderId="112" xfId="0" applyFont="1" applyBorder="1" applyAlignment="1">
      <alignment horizontal="center" wrapText="1"/>
    </xf>
    <xf numFmtId="0" fontId="3" fillId="0" borderId="155" xfId="0" applyFont="1" applyBorder="1" applyAlignment="1">
      <alignment horizontal="center" wrapText="1"/>
    </xf>
    <xf numFmtId="0" fontId="3" fillId="0" borderId="141" xfId="0" applyFont="1" applyBorder="1" applyAlignment="1">
      <alignment horizontal="center" wrapText="1"/>
    </xf>
    <xf numFmtId="0" fontId="3" fillId="0" borderId="73" xfId="0" applyFont="1" applyBorder="1" applyAlignment="1">
      <alignment horizontal="center" wrapText="1"/>
    </xf>
    <xf numFmtId="0" fontId="3" fillId="0" borderId="87" xfId="0" applyFont="1" applyBorder="1" applyAlignment="1">
      <alignment horizontal="center" wrapText="1"/>
    </xf>
    <xf numFmtId="0" fontId="52" fillId="34" borderId="0" xfId="0" applyFont="1" applyFill="1" applyAlignment="1">
      <alignment/>
    </xf>
    <xf numFmtId="0" fontId="17" fillId="49" borderId="124" xfId="0" applyFont="1" applyFill="1" applyBorder="1" applyAlignment="1">
      <alignment vertical="center" wrapText="1"/>
    </xf>
    <xf numFmtId="0" fontId="9" fillId="49" borderId="128" xfId="0" applyFont="1" applyFill="1" applyBorder="1" applyAlignment="1">
      <alignment vertical="center" wrapText="1"/>
    </xf>
    <xf numFmtId="0" fontId="17" fillId="49" borderId="114" xfId="0" applyFont="1" applyFill="1" applyBorder="1" applyAlignment="1">
      <alignment vertical="center" wrapText="1"/>
    </xf>
    <xf numFmtId="0" fontId="9" fillId="49" borderId="118" xfId="0" applyFont="1" applyFill="1" applyBorder="1" applyAlignment="1">
      <alignment vertical="center" wrapText="1"/>
    </xf>
    <xf numFmtId="0" fontId="111" fillId="0" borderId="101" xfId="0" applyFont="1" applyFill="1" applyBorder="1" applyAlignment="1">
      <alignment horizontal="center" vertical="center"/>
    </xf>
    <xf numFmtId="0" fontId="111" fillId="0" borderId="73" xfId="0" applyFont="1" applyFill="1" applyBorder="1" applyAlignment="1">
      <alignment horizontal="center" vertical="center"/>
    </xf>
    <xf numFmtId="0" fontId="9" fillId="0" borderId="102" xfId="0" applyFont="1" applyFill="1" applyBorder="1" applyAlignment="1">
      <alignment horizontal="center" vertical="center"/>
    </xf>
    <xf numFmtId="0" fontId="17" fillId="49" borderId="109" xfId="0" applyFont="1" applyFill="1" applyBorder="1" applyAlignment="1">
      <alignment vertical="center" wrapText="1"/>
    </xf>
    <xf numFmtId="0" fontId="9" fillId="49" borderId="111" xfId="0" applyFont="1" applyFill="1" applyBorder="1" applyAlignment="1">
      <alignment vertical="center" wrapText="1"/>
    </xf>
    <xf numFmtId="0" fontId="17" fillId="49" borderId="106" xfId="0" applyFont="1" applyFill="1" applyBorder="1" applyAlignment="1">
      <alignment horizontal="center" vertical="center"/>
    </xf>
    <xf numFmtId="0" fontId="111" fillId="49" borderId="107" xfId="0" applyFont="1" applyFill="1" applyBorder="1" applyAlignment="1">
      <alignment horizontal="center" vertical="center"/>
    </xf>
    <xf numFmtId="0" fontId="111" fillId="49" borderId="108" xfId="0" applyFont="1" applyFill="1" applyBorder="1" applyAlignment="1">
      <alignment horizontal="center" vertical="center"/>
    </xf>
    <xf numFmtId="0" fontId="17" fillId="47" borderId="121" xfId="0" applyFont="1" applyFill="1" applyBorder="1" applyAlignment="1">
      <alignment horizontal="center" vertical="center"/>
    </xf>
    <xf numFmtId="0" fontId="17" fillId="47" borderId="122" xfId="0" applyFont="1" applyFill="1" applyBorder="1" applyAlignment="1">
      <alignment horizontal="center" vertical="center"/>
    </xf>
    <xf numFmtId="0" fontId="111" fillId="47" borderId="122" xfId="0" applyFont="1" applyFill="1" applyBorder="1" applyAlignment="1">
      <alignment horizontal="center" vertical="center"/>
    </xf>
    <xf numFmtId="0" fontId="111" fillId="47" borderId="123" xfId="0" applyFont="1" applyFill="1" applyBorder="1" applyAlignment="1">
      <alignment horizontal="center" vertical="center"/>
    </xf>
    <xf numFmtId="0" fontId="17" fillId="49" borderId="114" xfId="0" applyFont="1" applyFill="1" applyBorder="1" applyAlignment="1">
      <alignment horizontal="left" vertical="center" wrapText="1"/>
    </xf>
    <xf numFmtId="0" fontId="111" fillId="49" borderId="118" xfId="0" applyFont="1" applyFill="1" applyBorder="1" applyAlignment="1">
      <alignment horizontal="left" vertical="center" wrapText="1"/>
    </xf>
    <xf numFmtId="0" fontId="17" fillId="49" borderId="156" xfId="0" applyFont="1" applyFill="1" applyBorder="1" applyAlignment="1">
      <alignment horizontal="left" vertical="center" wrapText="1"/>
    </xf>
    <xf numFmtId="0" fontId="111" fillId="49" borderId="157" xfId="0" applyFont="1" applyFill="1" applyBorder="1" applyAlignment="1">
      <alignment horizontal="left" vertical="center" wrapText="1"/>
    </xf>
    <xf numFmtId="0" fontId="17" fillId="49" borderId="124" xfId="0" applyFont="1" applyFill="1" applyBorder="1" applyAlignment="1">
      <alignment horizontal="left" vertical="center" wrapText="1"/>
    </xf>
    <xf numFmtId="0" fontId="111" fillId="49" borderId="128" xfId="0" applyFont="1" applyFill="1" applyBorder="1" applyAlignment="1">
      <alignment horizontal="left" vertical="center" wrapText="1"/>
    </xf>
    <xf numFmtId="0" fontId="117" fillId="49" borderId="88" xfId="0" applyFont="1" applyFill="1" applyBorder="1" applyAlignment="1">
      <alignment horizontal="center" vertical="center" wrapText="1"/>
    </xf>
    <xf numFmtId="0" fontId="117" fillId="49" borderId="89" xfId="0" applyFont="1" applyFill="1" applyBorder="1" applyAlignment="1">
      <alignment horizontal="center" vertical="center" wrapText="1"/>
    </xf>
    <xf numFmtId="0" fontId="117" fillId="49" borderId="90" xfId="0" applyFont="1" applyFill="1" applyBorder="1" applyAlignment="1">
      <alignment horizontal="center" vertical="center" wrapText="1"/>
    </xf>
    <xf numFmtId="0" fontId="109" fillId="49" borderId="158" xfId="0" applyFont="1" applyFill="1" applyBorder="1" applyAlignment="1">
      <alignment horizontal="center" vertical="center" wrapText="1"/>
    </xf>
    <xf numFmtId="0" fontId="109" fillId="49" borderId="98" xfId="0" applyFont="1" applyFill="1" applyBorder="1" applyAlignment="1">
      <alignment horizontal="center" vertical="center" wrapText="1"/>
    </xf>
    <xf numFmtId="0" fontId="109" fillId="49" borderId="100" xfId="0" applyFont="1" applyFill="1" applyBorder="1" applyAlignment="1">
      <alignment horizontal="center" vertical="center" wrapText="1"/>
    </xf>
    <xf numFmtId="0" fontId="74" fillId="47" borderId="88" xfId="0" applyFont="1" applyFill="1" applyBorder="1" applyAlignment="1">
      <alignment horizontal="center" vertical="center"/>
    </xf>
    <xf numFmtId="0" fontId="74" fillId="47" borderId="89" xfId="0" applyFont="1" applyFill="1" applyBorder="1" applyAlignment="1">
      <alignment horizontal="center" vertical="center"/>
    </xf>
    <xf numFmtId="0" fontId="112" fillId="47" borderId="89" xfId="0" applyFont="1" applyFill="1" applyBorder="1" applyAlignment="1">
      <alignment horizontal="center" vertical="center"/>
    </xf>
    <xf numFmtId="0" fontId="112" fillId="47" borderId="90" xfId="0" applyFont="1" applyFill="1" applyBorder="1" applyAlignment="1">
      <alignment horizontal="center" vertical="center"/>
    </xf>
    <xf numFmtId="0" fontId="111" fillId="0" borderId="102" xfId="0" applyFont="1" applyFill="1" applyBorder="1" applyAlignment="1">
      <alignment horizontal="center" vertical="center"/>
    </xf>
    <xf numFmtId="0" fontId="17" fillId="49" borderId="159" xfId="0" applyFont="1" applyFill="1" applyBorder="1" applyAlignment="1">
      <alignment vertical="center" wrapText="1"/>
    </xf>
    <xf numFmtId="0" fontId="111" fillId="49" borderId="160" xfId="0" applyFont="1" applyFill="1" applyBorder="1" applyAlignment="1">
      <alignment vertical="center" wrapText="1"/>
    </xf>
    <xf numFmtId="0" fontId="111" fillId="0" borderId="106" xfId="0" applyFont="1" applyFill="1" applyBorder="1" applyAlignment="1">
      <alignment horizontal="center" vertical="center"/>
    </xf>
    <xf numFmtId="0" fontId="111" fillId="0" borderId="107" xfId="0" applyFont="1" applyFill="1" applyBorder="1" applyAlignment="1">
      <alignment horizontal="center" vertical="center"/>
    </xf>
    <xf numFmtId="0" fontId="111" fillId="0" borderId="108" xfId="0" applyFont="1" applyFill="1" applyBorder="1" applyAlignment="1">
      <alignment horizontal="center" vertical="center"/>
    </xf>
    <xf numFmtId="0" fontId="17" fillId="47" borderId="73" xfId="0" applyFont="1" applyFill="1" applyBorder="1" applyAlignment="1">
      <alignment horizontal="center" vertical="center"/>
    </xf>
    <xf numFmtId="0" fontId="17" fillId="47" borderId="123" xfId="0" applyFont="1" applyFill="1" applyBorder="1" applyAlignment="1">
      <alignment horizontal="center" vertical="center"/>
    </xf>
    <xf numFmtId="0" fontId="17" fillId="47" borderId="88" xfId="0" applyFont="1" applyFill="1" applyBorder="1" applyAlignment="1">
      <alignment horizontal="center" vertical="center"/>
    </xf>
    <xf numFmtId="0" fontId="17" fillId="47" borderId="89" xfId="0" applyFont="1" applyFill="1" applyBorder="1" applyAlignment="1">
      <alignment horizontal="center" vertical="center"/>
    </xf>
    <xf numFmtId="0" fontId="111" fillId="47" borderId="89" xfId="0" applyFont="1" applyFill="1" applyBorder="1" applyAlignment="1">
      <alignment horizontal="center" vertical="center"/>
    </xf>
    <xf numFmtId="0" fontId="111" fillId="47" borderId="90" xfId="0" applyFont="1" applyFill="1" applyBorder="1" applyAlignment="1">
      <alignment horizontal="center" vertical="center"/>
    </xf>
    <xf numFmtId="0" fontId="17" fillId="49" borderId="109" xfId="0" applyFont="1" applyFill="1" applyBorder="1" applyAlignment="1">
      <alignment horizontal="left" vertical="center" wrapText="1"/>
    </xf>
    <xf numFmtId="0" fontId="17" fillId="49" borderId="111" xfId="0" applyFont="1" applyFill="1" applyBorder="1" applyAlignment="1">
      <alignment horizontal="left" vertical="center" wrapText="1"/>
    </xf>
    <xf numFmtId="0" fontId="111" fillId="49" borderId="111" xfId="0" applyFont="1" applyFill="1" applyBorder="1" applyAlignment="1">
      <alignment horizontal="left" vertical="center" wrapText="1"/>
    </xf>
    <xf numFmtId="0" fontId="111" fillId="47" borderId="122" xfId="0" applyFont="1" applyFill="1" applyBorder="1" applyAlignment="1">
      <alignment/>
    </xf>
    <xf numFmtId="0" fontId="111" fillId="47" borderId="123" xfId="0" applyFont="1" applyFill="1" applyBorder="1" applyAlignment="1">
      <alignment/>
    </xf>
    <xf numFmtId="0" fontId="60" fillId="0" borderId="0" xfId="0" applyFont="1" applyFill="1" applyBorder="1" applyAlignment="1">
      <alignment horizontal="left"/>
    </xf>
    <xf numFmtId="2" fontId="6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60" fillId="0" borderId="0" xfId="0" applyFont="1" applyFill="1" applyBorder="1" applyAlignment="1">
      <alignment horizontal="center"/>
    </xf>
    <xf numFmtId="0" fontId="17" fillId="49" borderId="118" xfId="0" applyFont="1" applyFill="1" applyBorder="1" applyAlignment="1">
      <alignment horizontal="left" vertical="center" wrapText="1"/>
    </xf>
    <xf numFmtId="0" fontId="9" fillId="49" borderId="118" xfId="0" applyFont="1" applyFill="1" applyBorder="1" applyAlignment="1">
      <alignment horizontal="left" vertical="center" wrapText="1"/>
    </xf>
    <xf numFmtId="2" fontId="61"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0" fontId="136" fillId="43" borderId="106" xfId="0" applyFont="1" applyFill="1" applyBorder="1" applyAlignment="1">
      <alignment horizontal="left" vertical="center"/>
    </xf>
    <xf numFmtId="0" fontId="9" fillId="43" borderId="107" xfId="0" applyFont="1" applyFill="1" applyBorder="1" applyAlignment="1">
      <alignment horizontal="left" vertical="center"/>
    </xf>
    <xf numFmtId="2" fontId="111" fillId="0" borderId="69" xfId="0" applyNumberFormat="1" applyFont="1" applyFill="1" applyBorder="1" applyAlignment="1">
      <alignment horizontal="center" vertical="center"/>
    </xf>
    <xf numFmtId="1" fontId="17" fillId="0" borderId="13" xfId="0" applyNumberFormat="1" applyFont="1" applyFill="1" applyBorder="1" applyAlignment="1">
      <alignment horizontal="center" vertical="center"/>
    </xf>
    <xf numFmtId="1" fontId="79" fillId="0" borderId="13" xfId="0" applyNumberFormat="1" applyFont="1" applyBorder="1" applyAlignment="1">
      <alignment horizontal="center" vertical="center"/>
    </xf>
    <xf numFmtId="1" fontId="79" fillId="0" borderId="14" xfId="0" applyNumberFormat="1" applyFont="1" applyBorder="1" applyAlignment="1">
      <alignment horizontal="center" vertical="center"/>
    </xf>
    <xf numFmtId="2" fontId="111" fillId="0" borderId="72" xfId="0" applyNumberFormat="1" applyFont="1" applyFill="1" applyBorder="1" applyAlignment="1">
      <alignment horizontal="center" vertical="center"/>
    </xf>
    <xf numFmtId="0" fontId="21" fillId="0" borderId="28" xfId="0" applyFont="1" applyBorder="1" applyAlignment="1">
      <alignment horizontal="center" vertical="center"/>
    </xf>
    <xf numFmtId="1" fontId="17" fillId="0" borderId="28" xfId="0" applyNumberFormat="1" applyFont="1" applyFill="1" applyBorder="1" applyAlignment="1">
      <alignment horizontal="center" vertical="center"/>
    </xf>
    <xf numFmtId="1" fontId="79" fillId="0" borderId="28" xfId="0" applyNumberFormat="1" applyFont="1" applyBorder="1" applyAlignment="1">
      <alignment horizontal="center" vertical="center"/>
    </xf>
    <xf numFmtId="1" fontId="79" fillId="0" borderId="37" xfId="0" applyNumberFormat="1" applyFont="1" applyBorder="1" applyAlignment="1">
      <alignment horizontal="center" vertical="center"/>
    </xf>
    <xf numFmtId="0" fontId="136" fillId="43" borderId="107" xfId="0" applyFont="1" applyFill="1" applyBorder="1" applyAlignment="1">
      <alignment horizontal="left" vertical="center"/>
    </xf>
    <xf numFmtId="0" fontId="136" fillId="0" borderId="74" xfId="0" applyFont="1" applyFill="1" applyBorder="1" applyAlignment="1">
      <alignment horizontal="left" vertical="center"/>
    </xf>
    <xf numFmtId="0" fontId="0" fillId="0" borderId="107" xfId="0" applyBorder="1" applyAlignment="1">
      <alignment vertical="center"/>
    </xf>
    <xf numFmtId="0" fontId="0" fillId="0" borderId="108" xfId="0" applyBorder="1" applyAlignment="1">
      <alignment vertical="center"/>
    </xf>
    <xf numFmtId="2" fontId="140" fillId="0" borderId="74" xfId="0" applyNumberFormat="1"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2" fontId="17" fillId="0" borderId="55" xfId="0" applyNumberFormat="1" applyFont="1" applyFill="1" applyBorder="1" applyAlignment="1">
      <alignment horizontal="center" vertical="center"/>
    </xf>
    <xf numFmtId="2" fontId="17" fillId="0" borderId="110" xfId="0" applyNumberFormat="1" applyFont="1" applyFill="1" applyBorder="1" applyAlignment="1">
      <alignment horizontal="center" vertical="center"/>
    </xf>
    <xf numFmtId="2" fontId="17" fillId="0" borderId="56" xfId="0" applyNumberFormat="1" applyFont="1" applyFill="1" applyBorder="1" applyAlignment="1">
      <alignment horizontal="center" vertical="center"/>
    </xf>
    <xf numFmtId="2" fontId="17" fillId="0" borderId="161" xfId="0" applyNumberFormat="1" applyFont="1" applyFill="1" applyBorder="1" applyAlignment="1">
      <alignment horizontal="center" vertical="center"/>
    </xf>
    <xf numFmtId="3" fontId="17" fillId="0" borderId="103" xfId="0" applyNumberFormat="1" applyFont="1" applyFill="1" applyBorder="1" applyAlignment="1">
      <alignment horizontal="center" vertical="center"/>
    </xf>
    <xf numFmtId="3" fontId="17" fillId="0" borderId="112" xfId="0" applyNumberFormat="1" applyFont="1" applyFill="1" applyBorder="1" applyAlignment="1">
      <alignment horizontal="center" vertical="center"/>
    </xf>
    <xf numFmtId="3" fontId="17" fillId="0" borderId="162" xfId="0" applyNumberFormat="1" applyFont="1" applyFill="1" applyBorder="1" applyAlignment="1">
      <alignment horizontal="center" vertical="center"/>
    </xf>
    <xf numFmtId="3" fontId="17" fillId="0" borderId="163" xfId="0" applyNumberFormat="1" applyFont="1" applyFill="1" applyBorder="1" applyAlignment="1">
      <alignment horizontal="center" vertical="center"/>
    </xf>
    <xf numFmtId="3" fontId="17" fillId="0" borderId="73" xfId="0" applyNumberFormat="1" applyFont="1" applyFill="1" applyBorder="1" applyAlignment="1">
      <alignment horizontal="center" vertical="center"/>
    </xf>
    <xf numFmtId="3" fontId="17" fillId="0" borderId="164" xfId="0" applyNumberFormat="1" applyFont="1" applyFill="1" applyBorder="1" applyAlignment="1">
      <alignment horizontal="center" vertical="center"/>
    </xf>
    <xf numFmtId="0" fontId="22" fillId="43" borderId="103" xfId="0" applyFont="1" applyFill="1" applyBorder="1" applyAlignment="1">
      <alignment horizontal="center" vertical="center"/>
    </xf>
    <xf numFmtId="0" fontId="25" fillId="0" borderId="112" xfId="0" applyFont="1" applyBorder="1" applyAlignment="1">
      <alignment horizontal="center" vertical="center"/>
    </xf>
    <xf numFmtId="0" fontId="25" fillId="0" borderId="165" xfId="0" applyFont="1" applyBorder="1" applyAlignment="1">
      <alignment horizontal="center" vertical="center"/>
    </xf>
    <xf numFmtId="0" fontId="17" fillId="43" borderId="74" xfId="0" applyFont="1" applyFill="1" applyBorder="1" applyAlignment="1">
      <alignment horizontal="center" vertical="center" wrapText="1"/>
    </xf>
    <xf numFmtId="0" fontId="21" fillId="0" borderId="107" xfId="0" applyFont="1" applyBorder="1" applyAlignment="1">
      <alignment horizontal="center" vertical="center" wrapText="1"/>
    </xf>
    <xf numFmtId="0" fontId="21" fillId="0" borderId="10" xfId="0" applyFont="1" applyBorder="1" applyAlignment="1">
      <alignment horizontal="center" vertical="center" wrapText="1"/>
    </xf>
    <xf numFmtId="2" fontId="17" fillId="0" borderId="69" xfId="0" applyNumberFormat="1" applyFont="1" applyFill="1" applyBorder="1" applyAlignment="1">
      <alignment horizontal="center" vertical="center"/>
    </xf>
    <xf numFmtId="2" fontId="17" fillId="0" borderId="13" xfId="0" applyNumberFormat="1" applyFont="1" applyFill="1" applyBorder="1" applyAlignment="1">
      <alignment horizontal="center" vertical="center"/>
    </xf>
    <xf numFmtId="0" fontId="22" fillId="43" borderId="166" xfId="0" applyFont="1" applyFill="1" applyBorder="1" applyAlignment="1">
      <alignment horizontal="center" vertical="center" wrapText="1"/>
    </xf>
    <xf numFmtId="0" fontId="110" fillId="43" borderId="112" xfId="0" applyFont="1" applyFill="1" applyBorder="1" applyAlignment="1">
      <alignment horizontal="center" vertical="center" wrapText="1"/>
    </xf>
    <xf numFmtId="0" fontId="22" fillId="43" borderId="101" xfId="0" applyFont="1" applyFill="1" applyBorder="1" applyAlignment="1">
      <alignment horizontal="center" vertical="center" wrapText="1"/>
    </xf>
    <xf numFmtId="0" fontId="110" fillId="43" borderId="73" xfId="0" applyFont="1" applyFill="1" applyBorder="1" applyAlignment="1">
      <alignment horizontal="center" vertical="center" wrapText="1"/>
    </xf>
    <xf numFmtId="0" fontId="17" fillId="43" borderId="84" xfId="0" applyFont="1" applyFill="1" applyBorder="1" applyAlignment="1">
      <alignment horizontal="center" vertical="center" wrapText="1"/>
    </xf>
    <xf numFmtId="0" fontId="111" fillId="43" borderId="79" xfId="0" applyFont="1" applyFill="1" applyBorder="1" applyAlignment="1">
      <alignment horizontal="center" vertical="center" wrapText="1"/>
    </xf>
    <xf numFmtId="2" fontId="136" fillId="43" borderId="106" xfId="0" applyNumberFormat="1" applyFont="1" applyFill="1" applyBorder="1" applyAlignment="1">
      <alignment horizontal="left" vertical="center"/>
    </xf>
    <xf numFmtId="2" fontId="136" fillId="43" borderId="107" xfId="0" applyNumberFormat="1" applyFont="1" applyFill="1" applyBorder="1" applyAlignment="1">
      <alignment horizontal="left" vertical="center"/>
    </xf>
    <xf numFmtId="0" fontId="22" fillId="43" borderId="74" xfId="0" applyFont="1" applyFill="1" applyBorder="1" applyAlignment="1">
      <alignment horizontal="center" vertical="center" wrapText="1"/>
    </xf>
    <xf numFmtId="0" fontId="25" fillId="0" borderId="107" xfId="0" applyFont="1" applyBorder="1" applyAlignment="1">
      <alignment horizontal="center" vertical="center" wrapText="1"/>
    </xf>
    <xf numFmtId="0" fontId="25" fillId="0" borderId="10" xfId="0" applyFont="1" applyBorder="1" applyAlignment="1">
      <alignment horizontal="center" vertical="center" wrapText="1"/>
    </xf>
    <xf numFmtId="2" fontId="17" fillId="0" borderId="71" xfId="0" applyNumberFormat="1" applyFont="1" applyFill="1" applyBorder="1" applyAlignment="1">
      <alignment horizontal="center" vertical="center"/>
    </xf>
    <xf numFmtId="2" fontId="17" fillId="0" borderId="15" xfId="0" applyNumberFormat="1" applyFont="1" applyFill="1" applyBorder="1" applyAlignment="1">
      <alignment horizontal="center" vertical="center"/>
    </xf>
    <xf numFmtId="0" fontId="22" fillId="50" borderId="101" xfId="0" applyFont="1" applyFill="1" applyBorder="1" applyAlignment="1">
      <alignment horizontal="center" vertical="center" wrapText="1"/>
    </xf>
    <xf numFmtId="0" fontId="22" fillId="50" borderId="73" xfId="0" applyFont="1" applyFill="1" applyBorder="1" applyAlignment="1">
      <alignment horizontal="center" vertical="center" wrapText="1"/>
    </xf>
    <xf numFmtId="0" fontId="22" fillId="50" borderId="108" xfId="0" applyFont="1" applyFill="1" applyBorder="1" applyAlignment="1">
      <alignment horizontal="center" vertical="center" wrapText="1"/>
    </xf>
    <xf numFmtId="0" fontId="141" fillId="50" borderId="167" xfId="0" applyFont="1" applyFill="1" applyBorder="1" applyAlignment="1">
      <alignment horizontal="center" vertical="center"/>
    </xf>
    <xf numFmtId="0" fontId="141" fillId="50" borderId="107" xfId="0" applyFont="1" applyFill="1" applyBorder="1" applyAlignment="1">
      <alignment horizontal="center" vertical="center"/>
    </xf>
    <xf numFmtId="0" fontId="141" fillId="50" borderId="10" xfId="0" applyFont="1" applyFill="1" applyBorder="1" applyAlignment="1">
      <alignment horizontal="center" vertical="center"/>
    </xf>
    <xf numFmtId="2" fontId="22" fillId="43" borderId="106" xfId="0" applyNumberFormat="1" applyFont="1" applyFill="1" applyBorder="1" applyAlignment="1">
      <alignment horizontal="center" vertical="center"/>
    </xf>
    <xf numFmtId="2" fontId="22" fillId="43" borderId="107" xfId="0" applyNumberFormat="1" applyFont="1" applyFill="1" applyBorder="1" applyAlignment="1">
      <alignment horizontal="center" vertical="center"/>
    </xf>
    <xf numFmtId="0" fontId="0" fillId="0" borderId="107" xfId="0" applyBorder="1" applyAlignment="1">
      <alignment horizontal="left" vertical="center"/>
    </xf>
    <xf numFmtId="0" fontId="0" fillId="0" borderId="108" xfId="0" applyBorder="1" applyAlignment="1">
      <alignment horizontal="left" vertical="center"/>
    </xf>
    <xf numFmtId="0" fontId="136" fillId="0" borderId="103" xfId="0" applyFont="1" applyFill="1" applyBorder="1" applyAlignment="1">
      <alignment horizontal="left" vertical="center"/>
    </xf>
    <xf numFmtId="0" fontId="0" fillId="0" borderId="112" xfId="0" applyBorder="1" applyAlignment="1">
      <alignment vertical="center"/>
    </xf>
    <xf numFmtId="0" fontId="0" fillId="0" borderId="104" xfId="0" applyBorder="1" applyAlignment="1">
      <alignment vertical="center"/>
    </xf>
    <xf numFmtId="2" fontId="17" fillId="43" borderId="74" xfId="0" applyNumberFormat="1" applyFont="1" applyFill="1" applyBorder="1" applyAlignment="1">
      <alignment horizontal="center" vertical="center"/>
    </xf>
    <xf numFmtId="0" fontId="111" fillId="43" borderId="107" xfId="0" applyFont="1" applyFill="1" applyBorder="1" applyAlignment="1">
      <alignment horizontal="center" vertical="center"/>
    </xf>
    <xf numFmtId="0" fontId="111" fillId="43" borderId="168" xfId="0" applyFont="1" applyFill="1" applyBorder="1" applyAlignment="1">
      <alignment horizontal="center" vertical="center"/>
    </xf>
    <xf numFmtId="0" fontId="181" fillId="51" borderId="121" xfId="0" applyFont="1" applyFill="1" applyBorder="1" applyAlignment="1">
      <alignment horizontal="center" vertical="center"/>
    </xf>
    <xf numFmtId="0" fontId="181" fillId="51" borderId="122" xfId="0" applyFont="1" applyFill="1" applyBorder="1" applyAlignment="1">
      <alignment horizontal="center" vertical="center"/>
    </xf>
    <xf numFmtId="0" fontId="181" fillId="51" borderId="123" xfId="0" applyFont="1" applyFill="1" applyBorder="1" applyAlignment="1">
      <alignment horizontal="center" vertical="center"/>
    </xf>
    <xf numFmtId="0" fontId="22" fillId="50" borderId="101" xfId="0" applyFont="1" applyFill="1" applyBorder="1" applyAlignment="1">
      <alignment horizontal="center" vertical="center"/>
    </xf>
    <xf numFmtId="0" fontId="22" fillId="50" borderId="73" xfId="0" applyFont="1" applyFill="1" applyBorder="1" applyAlignment="1">
      <alignment horizontal="center" vertical="center"/>
    </xf>
    <xf numFmtId="0" fontId="22" fillId="50" borderId="102" xfId="0" applyFont="1" applyFill="1" applyBorder="1" applyAlignment="1">
      <alignment horizontal="center" vertical="center"/>
    </xf>
    <xf numFmtId="0" fontId="111" fillId="43" borderId="76" xfId="0" applyFont="1" applyFill="1" applyBorder="1" applyAlignment="1">
      <alignment vertical="center"/>
    </xf>
    <xf numFmtId="0" fontId="22" fillId="43" borderId="169" xfId="0" applyFont="1" applyFill="1" applyBorder="1" applyAlignment="1">
      <alignment horizontal="center" vertical="center" wrapText="1"/>
    </xf>
    <xf numFmtId="0" fontId="110" fillId="43" borderId="167" xfId="0" applyFont="1" applyFill="1" applyBorder="1" applyAlignment="1">
      <alignment horizontal="center" vertical="center" wrapText="1"/>
    </xf>
    <xf numFmtId="0" fontId="17" fillId="43" borderId="78" xfId="0" applyFont="1" applyFill="1" applyBorder="1" applyAlignment="1">
      <alignment horizontal="center" vertical="center" wrapText="1"/>
    </xf>
    <xf numFmtId="0" fontId="111" fillId="43" borderId="78" xfId="0" applyFont="1" applyFill="1" applyBorder="1" applyAlignment="1">
      <alignment horizontal="center" vertical="center" wrapText="1"/>
    </xf>
    <xf numFmtId="2" fontId="111" fillId="0" borderId="116" xfId="0" applyNumberFormat="1" applyFont="1" applyFill="1" applyBorder="1" applyAlignment="1">
      <alignment horizontal="center" vertical="center"/>
    </xf>
    <xf numFmtId="0" fontId="111" fillId="0" borderId="117" xfId="0" applyFont="1" applyBorder="1" applyAlignment="1">
      <alignment horizontal="center" vertical="center"/>
    </xf>
    <xf numFmtId="0" fontId="111" fillId="0" borderId="118" xfId="0" applyFont="1" applyBorder="1" applyAlignment="1">
      <alignment horizontal="center" vertical="center"/>
    </xf>
    <xf numFmtId="2" fontId="111" fillId="0" borderId="170" xfId="0" applyNumberFormat="1" applyFont="1" applyFill="1" applyBorder="1" applyAlignment="1">
      <alignment horizontal="center" vertical="center"/>
    </xf>
    <xf numFmtId="0" fontId="111" fillId="0" borderId="110" xfId="0" applyFont="1" applyBorder="1" applyAlignment="1">
      <alignment horizontal="center" vertical="center"/>
    </xf>
    <xf numFmtId="0" fontId="111" fillId="0" borderId="111" xfId="0" applyFont="1" applyBorder="1" applyAlignment="1">
      <alignment horizontal="center" vertical="center"/>
    </xf>
    <xf numFmtId="0" fontId="17" fillId="43" borderId="74" xfId="0" applyFont="1" applyFill="1" applyBorder="1" applyAlignment="1">
      <alignment horizontal="center" vertical="center"/>
    </xf>
    <xf numFmtId="0" fontId="111" fillId="43" borderId="108" xfId="0" applyFont="1" applyFill="1" applyBorder="1" applyAlignment="1">
      <alignment horizontal="center" vertical="center"/>
    </xf>
    <xf numFmtId="0" fontId="17" fillId="43" borderId="171" xfId="0" applyFont="1" applyFill="1" applyBorder="1" applyAlignment="1">
      <alignment horizontal="center" vertical="center" wrapText="1"/>
    </xf>
    <xf numFmtId="0" fontId="111" fillId="43" borderId="172" xfId="0" applyFont="1" applyFill="1" applyBorder="1" applyAlignment="1">
      <alignment horizontal="center" vertical="center" wrapText="1"/>
    </xf>
    <xf numFmtId="0" fontId="79" fillId="0" borderId="15" xfId="0" applyFont="1" applyBorder="1" applyAlignment="1">
      <alignment horizontal="center" vertical="center"/>
    </xf>
    <xf numFmtId="0" fontId="79" fillId="0" borderId="173" xfId="0" applyFont="1" applyBorder="1" applyAlignment="1">
      <alignment horizontal="center" vertical="center"/>
    </xf>
    <xf numFmtId="2" fontId="17" fillId="0" borderId="72" xfId="0" applyNumberFormat="1" applyFont="1" applyFill="1" applyBorder="1" applyAlignment="1">
      <alignment horizontal="center" vertical="center"/>
    </xf>
    <xf numFmtId="0" fontId="79" fillId="0" borderId="28" xfId="0" applyFont="1" applyBorder="1" applyAlignment="1">
      <alignment horizontal="center" vertical="center"/>
    </xf>
    <xf numFmtId="2" fontId="17" fillId="0" borderId="28" xfId="0" applyNumberFormat="1" applyFont="1" applyFill="1" applyBorder="1" applyAlignment="1">
      <alignment horizontal="center" vertical="center"/>
    </xf>
    <xf numFmtId="0" fontId="79" fillId="0" borderId="174" xfId="0" applyFont="1" applyBorder="1" applyAlignment="1">
      <alignment horizontal="center" vertical="center"/>
    </xf>
    <xf numFmtId="0" fontId="17" fillId="43" borderId="155" xfId="0" applyFont="1" applyFill="1" applyBorder="1" applyAlignment="1">
      <alignment horizontal="center" vertical="center" wrapText="1"/>
    </xf>
    <xf numFmtId="0" fontId="17" fillId="43" borderId="87" xfId="0" applyFont="1" applyFill="1" applyBorder="1" applyAlignment="1">
      <alignment horizontal="center" vertical="center" wrapText="1"/>
    </xf>
    <xf numFmtId="0" fontId="74" fillId="43" borderId="166" xfId="0" applyFont="1" applyFill="1" applyBorder="1" applyAlignment="1">
      <alignment horizontal="center" vertical="center"/>
    </xf>
    <xf numFmtId="0" fontId="74" fillId="43" borderId="112" xfId="0" applyFont="1" applyFill="1" applyBorder="1" applyAlignment="1">
      <alignment horizontal="center" vertical="center"/>
    </xf>
    <xf numFmtId="0" fontId="74" fillId="43" borderId="101" xfId="0" applyFont="1" applyFill="1" applyBorder="1" applyAlignment="1">
      <alignment horizontal="center" vertical="center"/>
    </xf>
    <xf numFmtId="0" fontId="74" fillId="43" borderId="73" xfId="0" applyFont="1" applyFill="1" applyBorder="1" applyAlignment="1">
      <alignment horizontal="center" vertical="center"/>
    </xf>
    <xf numFmtId="0" fontId="0" fillId="0" borderId="0" xfId="0" applyFill="1" applyBorder="1" applyAlignment="1">
      <alignment horizontal="center" wrapText="1"/>
    </xf>
    <xf numFmtId="0" fontId="0" fillId="0" borderId="0" xfId="0" applyBorder="1" applyAlignment="1">
      <alignment horizontal="center" wrapText="1"/>
    </xf>
    <xf numFmtId="0" fontId="109" fillId="43" borderId="175" xfId="0" applyFont="1" applyFill="1" applyBorder="1" applyAlignment="1">
      <alignment horizontal="center" vertical="center" wrapText="1"/>
    </xf>
    <xf numFmtId="0" fontId="109" fillId="43" borderId="176" xfId="0" applyFont="1" applyFill="1" applyBorder="1" applyAlignment="1">
      <alignment horizontal="center" vertical="center" wrapText="1"/>
    </xf>
    <xf numFmtId="0" fontId="141" fillId="50" borderId="101" xfId="0" applyFont="1" applyFill="1" applyBorder="1" applyAlignment="1">
      <alignment horizontal="center" vertical="center"/>
    </xf>
    <xf numFmtId="0" fontId="141" fillId="50" borderId="73" xfId="0" applyFont="1" applyFill="1" applyBorder="1" applyAlignment="1">
      <alignment horizontal="center" vertical="center"/>
    </xf>
    <xf numFmtId="0" fontId="141" fillId="50" borderId="102" xfId="0" applyFont="1" applyFill="1" applyBorder="1" applyAlignment="1">
      <alignment horizontal="center" vertical="center"/>
    </xf>
    <xf numFmtId="0" fontId="136" fillId="43" borderId="169" xfId="0" applyFont="1" applyFill="1" applyBorder="1" applyAlignment="1">
      <alignment vertical="center" wrapText="1"/>
    </xf>
    <xf numFmtId="0" fontId="136" fillId="43" borderId="167" xfId="0" applyFont="1" applyFill="1" applyBorder="1" applyAlignment="1">
      <alignment vertical="center" wrapText="1"/>
    </xf>
    <xf numFmtId="0" fontId="136" fillId="43" borderId="106" xfId="0" applyFont="1" applyFill="1" applyBorder="1" applyAlignment="1">
      <alignment vertical="center" wrapText="1"/>
    </xf>
    <xf numFmtId="0" fontId="9" fillId="43" borderId="168" xfId="0" applyFont="1" applyFill="1" applyBorder="1" applyAlignment="1">
      <alignment vertical="center" wrapText="1"/>
    </xf>
    <xf numFmtId="2" fontId="111" fillId="0" borderId="177" xfId="0" applyNumberFormat="1" applyFont="1" applyFill="1" applyBorder="1" applyAlignment="1">
      <alignment horizontal="center" vertical="center" wrapText="1"/>
    </xf>
    <xf numFmtId="2" fontId="111" fillId="0" borderId="161" xfId="0" applyNumberFormat="1" applyFont="1" applyFill="1" applyBorder="1" applyAlignment="1">
      <alignment horizontal="center" vertical="center" wrapText="1"/>
    </xf>
    <xf numFmtId="2" fontId="111" fillId="0" borderId="178" xfId="0" applyNumberFormat="1" applyFont="1" applyFill="1" applyBorder="1" applyAlignment="1">
      <alignment horizontal="center" vertical="center" wrapText="1"/>
    </xf>
    <xf numFmtId="3" fontId="111" fillId="0" borderId="170" xfId="0" applyNumberFormat="1" applyFont="1" applyFill="1" applyBorder="1" applyAlignment="1">
      <alignment horizontal="center" vertical="center"/>
    </xf>
    <xf numFmtId="3" fontId="111" fillId="0" borderId="110" xfId="0" applyNumberFormat="1" applyFont="1" applyFill="1" applyBorder="1" applyAlignment="1">
      <alignment horizontal="center" vertical="center"/>
    </xf>
    <xf numFmtId="3" fontId="111" fillId="0" borderId="179" xfId="0" applyNumberFormat="1" applyFont="1" applyFill="1" applyBorder="1" applyAlignment="1">
      <alignment horizontal="center" vertical="center"/>
    </xf>
    <xf numFmtId="0" fontId="136" fillId="43" borderId="166" xfId="0" applyFont="1" applyFill="1" applyBorder="1" applyAlignment="1">
      <alignment horizontal="center" vertical="center" wrapText="1"/>
    </xf>
    <xf numFmtId="0" fontId="136" fillId="43" borderId="165" xfId="0" applyFont="1" applyFill="1" applyBorder="1" applyAlignment="1">
      <alignment horizontal="center" vertical="center" wrapText="1"/>
    </xf>
    <xf numFmtId="0" fontId="136" fillId="43" borderId="101" xfId="0" applyFont="1" applyFill="1" applyBorder="1" applyAlignment="1">
      <alignment horizontal="center" vertical="center" wrapText="1"/>
    </xf>
    <xf numFmtId="0" fontId="136" fillId="43" borderId="75" xfId="0" applyFont="1" applyFill="1" applyBorder="1" applyAlignment="1">
      <alignment horizontal="center" vertical="center" wrapText="1"/>
    </xf>
    <xf numFmtId="2" fontId="22" fillId="43" borderId="154" xfId="0" applyNumberFormat="1" applyFont="1" applyFill="1" applyBorder="1" applyAlignment="1">
      <alignment horizontal="center" vertical="center" wrapText="1"/>
    </xf>
    <xf numFmtId="0" fontId="110" fillId="43" borderId="104" xfId="0" applyFont="1" applyFill="1" applyBorder="1" applyAlignment="1">
      <alignment horizontal="center" vertical="center" wrapText="1"/>
    </xf>
    <xf numFmtId="0" fontId="25" fillId="43" borderId="141" xfId="0" applyFont="1" applyFill="1" applyBorder="1" applyAlignment="1">
      <alignment horizontal="center" vertical="center" wrapText="1"/>
    </xf>
    <xf numFmtId="0" fontId="25" fillId="43" borderId="73" xfId="0" applyFont="1" applyFill="1" applyBorder="1" applyAlignment="1">
      <alignment horizontal="center" vertical="center" wrapText="1"/>
    </xf>
    <xf numFmtId="0" fontId="25" fillId="43" borderId="102" xfId="0" applyFont="1" applyFill="1" applyBorder="1" applyAlignment="1">
      <alignment horizontal="center" vertical="center" wrapText="1"/>
    </xf>
    <xf numFmtId="0" fontId="21" fillId="0" borderId="37" xfId="0" applyFont="1" applyBorder="1" applyAlignment="1">
      <alignment horizontal="center" vertical="center"/>
    </xf>
    <xf numFmtId="0" fontId="17" fillId="43" borderId="78" xfId="0" applyFont="1" applyFill="1" applyBorder="1" applyAlignment="1">
      <alignment horizontal="center" vertical="center"/>
    </xf>
    <xf numFmtId="0" fontId="17" fillId="43" borderId="152" xfId="0" applyFont="1" applyFill="1" applyBorder="1" applyAlignment="1">
      <alignment horizontal="center" vertical="center" wrapText="1"/>
    </xf>
    <xf numFmtId="0" fontId="17" fillId="43" borderId="151" xfId="0" applyFont="1" applyFill="1" applyBorder="1" applyAlignment="1">
      <alignment horizontal="center" vertical="center" wrapText="1"/>
    </xf>
    <xf numFmtId="0" fontId="111" fillId="0" borderId="117" xfId="0" applyFont="1" applyBorder="1" applyAlignment="1">
      <alignment/>
    </xf>
    <xf numFmtId="0" fontId="111" fillId="0" borderId="118" xfId="0" applyFont="1" applyBorder="1" applyAlignment="1">
      <alignment/>
    </xf>
    <xf numFmtId="2" fontId="111" fillId="0" borderId="180" xfId="0" applyNumberFormat="1" applyFont="1" applyFill="1" applyBorder="1" applyAlignment="1">
      <alignment horizontal="center" vertical="center"/>
    </xf>
    <xf numFmtId="0" fontId="111" fillId="0" borderId="181" xfId="0" applyFont="1" applyBorder="1" applyAlignment="1">
      <alignment horizontal="center" vertical="center"/>
    </xf>
    <xf numFmtId="0" fontId="111" fillId="0" borderId="182" xfId="0" applyFont="1" applyBorder="1" applyAlignment="1">
      <alignment horizontal="center" vertical="center"/>
    </xf>
    <xf numFmtId="0" fontId="136" fillId="43" borderId="166" xfId="0" applyFont="1" applyFill="1" applyBorder="1" applyAlignment="1">
      <alignment horizontal="left" vertical="center"/>
    </xf>
    <xf numFmtId="0" fontId="136" fillId="43" borderId="112" xfId="0" applyFont="1" applyFill="1" applyBorder="1" applyAlignment="1">
      <alignment horizontal="left" vertical="center"/>
    </xf>
    <xf numFmtId="0" fontId="136" fillId="43" borderId="183" xfId="0" applyFont="1" applyFill="1" applyBorder="1" applyAlignment="1">
      <alignment horizontal="center" vertical="center" wrapText="1"/>
    </xf>
    <xf numFmtId="0" fontId="136" fillId="43" borderId="184" xfId="0" applyFont="1" applyFill="1" applyBorder="1" applyAlignment="1">
      <alignment horizontal="center" vertical="center" wrapText="1"/>
    </xf>
    <xf numFmtId="3" fontId="17" fillId="0" borderId="185" xfId="0" applyNumberFormat="1" applyFont="1" applyFill="1" applyBorder="1" applyAlignment="1">
      <alignment horizontal="center" vertical="center"/>
    </xf>
    <xf numFmtId="3" fontId="17" fillId="0" borderId="39" xfId="0" applyNumberFormat="1" applyFont="1" applyFill="1" applyBorder="1" applyAlignment="1">
      <alignment horizontal="center" vertical="center"/>
    </xf>
    <xf numFmtId="2" fontId="17" fillId="0" borderId="39" xfId="0" applyNumberFormat="1" applyFont="1" applyFill="1" applyBorder="1" applyAlignment="1">
      <alignment horizontal="center" vertical="center"/>
    </xf>
    <xf numFmtId="0" fontId="22" fillId="43" borderId="10" xfId="0" applyFont="1" applyFill="1" applyBorder="1" applyAlignment="1">
      <alignment horizontal="center" vertical="center" wrapText="1"/>
    </xf>
    <xf numFmtId="0" fontId="25" fillId="0" borderId="76" xfId="0" applyFont="1" applyBorder="1" applyAlignment="1">
      <alignment horizontal="center" vertical="center" wrapText="1"/>
    </xf>
    <xf numFmtId="2" fontId="22" fillId="43" borderId="76" xfId="0" applyNumberFormat="1" applyFont="1" applyFill="1" applyBorder="1" applyAlignment="1">
      <alignment horizontal="center" vertical="center" wrapText="1"/>
    </xf>
    <xf numFmtId="0" fontId="110" fillId="43" borderId="76" xfId="0" applyFont="1" applyFill="1" applyBorder="1" applyAlignment="1">
      <alignment horizontal="center" vertical="center" wrapText="1"/>
    </xf>
    <xf numFmtId="0" fontId="110" fillId="43" borderId="77" xfId="0" applyFont="1" applyFill="1" applyBorder="1" applyAlignment="1">
      <alignment horizontal="center" vertical="center" wrapText="1"/>
    </xf>
    <xf numFmtId="0" fontId="25" fillId="43" borderId="76" xfId="0" applyFont="1" applyFill="1" applyBorder="1" applyAlignment="1">
      <alignment horizontal="center" vertical="center" wrapText="1"/>
    </xf>
    <xf numFmtId="0" fontId="25" fillId="43" borderId="77" xfId="0" applyFont="1" applyFill="1" applyBorder="1" applyAlignment="1">
      <alignment horizontal="center" vertical="center" wrapText="1"/>
    </xf>
    <xf numFmtId="3" fontId="111" fillId="0" borderId="39" xfId="0" applyNumberFormat="1" applyFont="1" applyFill="1" applyBorder="1" applyAlignment="1">
      <alignment horizontal="center" vertical="center"/>
    </xf>
    <xf numFmtId="3" fontId="111" fillId="0" borderId="186" xfId="0" applyNumberFormat="1" applyFont="1" applyFill="1" applyBorder="1" applyAlignment="1">
      <alignment horizontal="center" vertical="center"/>
    </xf>
    <xf numFmtId="2" fontId="111" fillId="0" borderId="71"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xf>
    <xf numFmtId="1" fontId="79" fillId="0" borderId="15" xfId="0" applyNumberFormat="1" applyFont="1" applyBorder="1" applyAlignment="1">
      <alignment horizontal="center" vertical="center"/>
    </xf>
    <xf numFmtId="1" fontId="79" fillId="0" borderId="26" xfId="0" applyNumberFormat="1" applyFont="1" applyBorder="1" applyAlignment="1">
      <alignment horizontal="center" vertical="center"/>
    </xf>
    <xf numFmtId="0" fontId="17" fillId="43" borderId="10" xfId="0" applyFont="1" applyFill="1" applyBorder="1" applyAlignment="1">
      <alignment horizontal="center" vertical="center" wrapText="1"/>
    </xf>
    <xf numFmtId="0" fontId="21" fillId="0" borderId="76" xfId="0" applyFont="1" applyBorder="1" applyAlignment="1">
      <alignment horizontal="center" vertical="center" wrapText="1"/>
    </xf>
    <xf numFmtId="0" fontId="17" fillId="43" borderId="76" xfId="0" applyFont="1" applyFill="1" applyBorder="1" applyAlignment="1">
      <alignment horizontal="center" vertical="center" wrapText="1"/>
    </xf>
    <xf numFmtId="0" fontId="182" fillId="52" borderId="0" xfId="0" applyFont="1" applyFill="1" applyBorder="1" applyAlignment="1">
      <alignment horizontal="center" vertical="center"/>
    </xf>
    <xf numFmtId="0" fontId="183" fillId="52" borderId="0" xfId="0" applyFont="1" applyFill="1" applyAlignment="1">
      <alignment horizontal="center" vertical="center"/>
    </xf>
    <xf numFmtId="0" fontId="130" fillId="40" borderId="131" xfId="0" applyFont="1" applyFill="1" applyBorder="1" applyAlignment="1">
      <alignment horizontal="center" vertical="center"/>
    </xf>
    <xf numFmtId="0" fontId="131" fillId="40" borderId="132" xfId="0" applyFont="1" applyFill="1" applyBorder="1" applyAlignment="1">
      <alignment horizontal="center" vertical="center"/>
    </xf>
    <xf numFmtId="0" fontId="131" fillId="40" borderId="25" xfId="0" applyFont="1" applyFill="1" applyBorder="1" applyAlignment="1">
      <alignment/>
    </xf>
    <xf numFmtId="0" fontId="122" fillId="42" borderId="121" xfId="0" applyFont="1" applyFill="1" applyBorder="1" applyAlignment="1">
      <alignment horizontal="center" vertical="center"/>
    </xf>
    <xf numFmtId="0" fontId="122" fillId="42" borderId="187" xfId="0" applyFont="1" applyFill="1" applyBorder="1" applyAlignment="1">
      <alignment horizontal="center" vertical="center"/>
    </xf>
    <xf numFmtId="0" fontId="122" fillId="42" borderId="32" xfId="0" applyFont="1" applyFill="1" applyBorder="1" applyAlignment="1">
      <alignment horizontal="left" vertical="center" wrapText="1"/>
    </xf>
    <xf numFmtId="0" fontId="122" fillId="42" borderId="21" xfId="0" applyFont="1" applyFill="1" applyBorder="1" applyAlignment="1">
      <alignment horizontal="left" vertical="center" wrapText="1"/>
    </xf>
    <xf numFmtId="4" fontId="128" fillId="0" borderId="119" xfId="58" applyNumberFormat="1" applyFont="1" applyFill="1" applyBorder="1" applyAlignment="1">
      <alignment horizontal="center" vertical="center" wrapText="1"/>
    </xf>
    <xf numFmtId="4" fontId="127" fillId="0" borderId="0" xfId="0" applyNumberFormat="1" applyFont="1" applyBorder="1" applyAlignment="1">
      <alignment horizontal="center" vertical="center" wrapText="1"/>
    </xf>
    <xf numFmtId="0" fontId="127" fillId="0" borderId="0" xfId="0" applyFont="1" applyBorder="1" applyAlignment="1">
      <alignment horizontal="center" vertical="center" wrapText="1"/>
    </xf>
    <xf numFmtId="0" fontId="127" fillId="0" borderId="98" xfId="0" applyFont="1" applyBorder="1" applyAlignment="1">
      <alignment horizontal="center" vertical="center" wrapText="1"/>
    </xf>
    <xf numFmtId="0" fontId="127" fillId="0" borderId="120" xfId="0" applyFont="1" applyBorder="1" applyAlignment="1">
      <alignment horizontal="center" vertical="center" wrapText="1"/>
    </xf>
    <xf numFmtId="0" fontId="127" fillId="0" borderId="99" xfId="0" applyFont="1" applyBorder="1" applyAlignment="1">
      <alignment horizontal="center" vertical="center" wrapText="1"/>
    </xf>
    <xf numFmtId="0" fontId="127" fillId="0" borderId="100" xfId="0" applyFont="1" applyBorder="1" applyAlignment="1">
      <alignment horizontal="center" vertical="center" wrapText="1"/>
    </xf>
    <xf numFmtId="0" fontId="122" fillId="42" borderId="31" xfId="0" applyFont="1" applyFill="1" applyBorder="1" applyAlignment="1">
      <alignment horizontal="left" vertical="center" wrapText="1"/>
    </xf>
    <xf numFmtId="0" fontId="122" fillId="42" borderId="16" xfId="0" applyFont="1" applyFill="1" applyBorder="1" applyAlignment="1">
      <alignment horizontal="left" vertical="center" wrapText="1"/>
    </xf>
    <xf numFmtId="0" fontId="74" fillId="40" borderId="0" xfId="0" applyFont="1" applyFill="1" applyAlignment="1">
      <alignment wrapText="1"/>
    </xf>
    <xf numFmtId="0" fontId="0" fillId="40" borderId="0" xfId="0" applyFill="1" applyAlignment="1">
      <alignment/>
    </xf>
    <xf numFmtId="0" fontId="122" fillId="42" borderId="121" xfId="0" applyFont="1" applyFill="1" applyBorder="1" applyAlignment="1">
      <alignment horizontal="center" vertical="center" wrapText="1"/>
    </xf>
    <xf numFmtId="0" fontId="122" fillId="42" borderId="187" xfId="0" applyFont="1" applyFill="1" applyBorder="1" applyAlignment="1">
      <alignment horizontal="center" vertical="center" wrapText="1"/>
    </xf>
    <xf numFmtId="0" fontId="122" fillId="42" borderId="95" xfId="0" applyFont="1" applyFill="1" applyBorder="1" applyAlignment="1">
      <alignment horizontal="center" vertical="center"/>
    </xf>
    <xf numFmtId="0" fontId="126" fillId="42" borderId="122" xfId="0" applyFont="1" applyFill="1" applyBorder="1" applyAlignment="1">
      <alignment horizontal="center"/>
    </xf>
    <xf numFmtId="0" fontId="126" fillId="42" borderId="123" xfId="0" applyFont="1" applyFill="1" applyBorder="1" applyAlignment="1">
      <alignment horizontal="center"/>
    </xf>
    <xf numFmtId="0" fontId="131" fillId="40" borderId="132" xfId="0" applyFont="1" applyFill="1" applyBorder="1" applyAlignment="1">
      <alignment/>
    </xf>
    <xf numFmtId="0" fontId="130" fillId="0" borderId="0" xfId="0" applyFont="1" applyBorder="1" applyAlignment="1">
      <alignment horizontal="left"/>
    </xf>
    <xf numFmtId="0" fontId="122" fillId="42" borderId="183" xfId="0" applyFont="1" applyFill="1" applyBorder="1" applyAlignment="1">
      <alignment horizontal="left" vertical="center" wrapText="1"/>
    </xf>
    <xf numFmtId="0" fontId="122" fillId="42" borderId="39" xfId="0" applyFont="1" applyFill="1" applyBorder="1" applyAlignment="1">
      <alignment horizontal="left" vertical="center" wrapText="1"/>
    </xf>
    <xf numFmtId="3" fontId="128" fillId="0" borderId="120" xfId="0" applyNumberFormat="1" applyFont="1" applyFill="1" applyBorder="1" applyAlignment="1">
      <alignment horizontal="center" vertical="center" wrapText="1"/>
    </xf>
    <xf numFmtId="0" fontId="127" fillId="0" borderId="99" xfId="0" applyFont="1" applyFill="1" applyBorder="1" applyAlignment="1">
      <alignment horizontal="center" vertical="center" wrapText="1"/>
    </xf>
    <xf numFmtId="0" fontId="127" fillId="0" borderId="100" xfId="0" applyFont="1" applyFill="1" applyBorder="1" applyAlignment="1">
      <alignment horizontal="center" vertical="center" wrapText="1"/>
    </xf>
    <xf numFmtId="3" fontId="128" fillId="0" borderId="119" xfId="0" applyNumberFormat="1" applyFont="1" applyFill="1" applyBorder="1" applyAlignment="1">
      <alignment horizontal="center" vertical="center" wrapText="1"/>
    </xf>
    <xf numFmtId="0" fontId="127" fillId="0" borderId="0" xfId="0" applyFont="1" applyFill="1" applyBorder="1" applyAlignment="1">
      <alignment horizontal="center" vertical="center" wrapText="1"/>
    </xf>
    <xf numFmtId="0" fontId="127" fillId="0" borderId="98" xfId="0" applyFont="1" applyFill="1" applyBorder="1" applyAlignment="1">
      <alignment horizontal="center" vertical="center" wrapText="1"/>
    </xf>
    <xf numFmtId="0" fontId="23" fillId="0" borderId="120" xfId="0" applyFont="1" applyBorder="1" applyAlignment="1">
      <alignment horizontal="center" vertical="center" wrapText="1"/>
    </xf>
    <xf numFmtId="0" fontId="23" fillId="0" borderId="99" xfId="0" applyFont="1" applyBorder="1" applyAlignment="1">
      <alignment horizontal="center" vertical="center" wrapText="1"/>
    </xf>
    <xf numFmtId="0" fontId="23" fillId="0" borderId="100" xfId="0" applyFont="1" applyBorder="1" applyAlignment="1">
      <alignment horizontal="center" vertical="center" wrapText="1"/>
    </xf>
    <xf numFmtId="0" fontId="122" fillId="42" borderId="30" xfId="0" applyFont="1" applyFill="1" applyBorder="1" applyAlignment="1">
      <alignment horizontal="left" vertical="center" wrapText="1"/>
    </xf>
    <xf numFmtId="0" fontId="122" fillId="42" borderId="13" xfId="0" applyFont="1" applyFill="1" applyBorder="1" applyAlignment="1">
      <alignment horizontal="left" vertical="center" wrapText="1"/>
    </xf>
    <xf numFmtId="0" fontId="126" fillId="42" borderId="16" xfId="0" applyFont="1" applyFill="1" applyBorder="1" applyAlignment="1">
      <alignment horizontal="left" vertical="center" wrapText="1"/>
    </xf>
    <xf numFmtId="3" fontId="128" fillId="0" borderId="0" xfId="0" applyNumberFormat="1" applyFont="1" applyFill="1"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127" fillId="0" borderId="119" xfId="0" applyNumberFormat="1" applyFont="1" applyFill="1" applyBorder="1" applyAlignment="1">
      <alignment horizontal="center" vertical="center" wrapText="1"/>
    </xf>
    <xf numFmtId="0" fontId="0" fillId="0" borderId="0" xfId="0" applyBorder="1" applyAlignment="1">
      <alignment horizontal="center"/>
    </xf>
    <xf numFmtId="0" fontId="0" fillId="0" borderId="98" xfId="0" applyBorder="1" applyAlignment="1">
      <alignment horizontal="center"/>
    </xf>
    <xf numFmtId="0" fontId="0" fillId="0" borderId="119" xfId="0" applyBorder="1" applyAlignment="1">
      <alignment horizontal="center"/>
    </xf>
    <xf numFmtId="0" fontId="0" fillId="0" borderId="0" xfId="0" applyAlignment="1">
      <alignment horizontal="center"/>
    </xf>
    <xf numFmtId="0" fontId="0" fillId="0" borderId="120"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2" fontId="127" fillId="0" borderId="119" xfId="0" applyNumberFormat="1" applyFont="1" applyFill="1" applyBorder="1" applyAlignment="1">
      <alignment horizontal="center" vertical="center" wrapText="1"/>
    </xf>
    <xf numFmtId="0" fontId="125" fillId="0" borderId="0" xfId="0" applyFont="1" applyBorder="1" applyAlignment="1">
      <alignment horizontal="center" wrapText="1"/>
    </xf>
    <xf numFmtId="0" fontId="125" fillId="0" borderId="98" xfId="0" applyFont="1" applyBorder="1" applyAlignment="1">
      <alignment horizontal="center" wrapText="1"/>
    </xf>
    <xf numFmtId="0" fontId="125" fillId="0" borderId="119" xfId="0" applyFont="1" applyBorder="1" applyAlignment="1">
      <alignment horizontal="center" wrapText="1"/>
    </xf>
    <xf numFmtId="0" fontId="125" fillId="0" borderId="120" xfId="0" applyFont="1" applyBorder="1" applyAlignment="1">
      <alignment horizontal="center" wrapText="1"/>
    </xf>
    <xf numFmtId="0" fontId="125" fillId="0" borderId="99" xfId="0" applyFont="1" applyBorder="1" applyAlignment="1">
      <alignment horizontal="center" wrapText="1"/>
    </xf>
    <xf numFmtId="0" fontId="125" fillId="0" borderId="100" xfId="0" applyFont="1" applyBorder="1" applyAlignment="1">
      <alignment horizontal="center" wrapText="1"/>
    </xf>
    <xf numFmtId="0" fontId="126" fillId="42" borderId="21" xfId="0" applyFont="1" applyFill="1" applyBorder="1" applyAlignment="1">
      <alignment horizontal="left" vertical="center" wrapText="1"/>
    </xf>
    <xf numFmtId="0" fontId="96" fillId="53" borderId="131" xfId="0" applyFont="1" applyFill="1" applyBorder="1" applyAlignment="1">
      <alignment horizontal="center" vertical="center" wrapText="1"/>
    </xf>
    <xf numFmtId="0" fontId="96" fillId="53" borderId="132" xfId="0" applyFont="1" applyFill="1" applyBorder="1" applyAlignment="1">
      <alignment horizontal="center" vertical="center" wrapText="1"/>
    </xf>
    <xf numFmtId="0" fontId="96" fillId="53" borderId="25" xfId="0" applyFont="1" applyFill="1" applyBorder="1" applyAlignment="1">
      <alignment horizontal="center" vertical="center" wrapText="1"/>
    </xf>
    <xf numFmtId="0" fontId="90" fillId="0" borderId="88" xfId="0" applyFont="1" applyBorder="1" applyAlignment="1">
      <alignment horizontal="left" vertical="center" wrapText="1"/>
    </xf>
    <xf numFmtId="0" fontId="90" fillId="0" borderId="89" xfId="0" applyFont="1" applyBorder="1" applyAlignment="1">
      <alignment horizontal="left" vertical="center"/>
    </xf>
    <xf numFmtId="0" fontId="90" fillId="0" borderId="90" xfId="0" applyFont="1" applyBorder="1" applyAlignment="1">
      <alignment horizontal="left" vertical="center"/>
    </xf>
    <xf numFmtId="0" fontId="90" fillId="0" borderId="135" xfId="0" applyFont="1" applyBorder="1" applyAlignment="1">
      <alignment horizontal="left" vertical="center"/>
    </xf>
    <xf numFmtId="0" fontId="90" fillId="0" borderId="0" xfId="0" applyFont="1" applyBorder="1" applyAlignment="1">
      <alignment horizontal="left" vertical="center"/>
    </xf>
    <xf numFmtId="0" fontId="90" fillId="0" borderId="98" xfId="0" applyFont="1" applyBorder="1" applyAlignment="1">
      <alignment horizontal="left" vertical="center"/>
    </xf>
    <xf numFmtId="0" fontId="90" fillId="0" borderId="136" xfId="0" applyFont="1" applyBorder="1" applyAlignment="1">
      <alignment horizontal="left" vertical="center"/>
    </xf>
    <xf numFmtId="0" fontId="90" fillId="0" borderId="99" xfId="0" applyFont="1" applyBorder="1" applyAlignment="1">
      <alignment horizontal="left" vertical="center"/>
    </xf>
    <xf numFmtId="0" fontId="90" fillId="0" borderId="100" xfId="0" applyFont="1" applyBorder="1" applyAlignment="1">
      <alignment horizontal="left" vertical="center"/>
    </xf>
    <xf numFmtId="0" fontId="98" fillId="0" borderId="53" xfId="0" applyFont="1" applyBorder="1" applyAlignment="1">
      <alignment horizontal="center" vertical="center"/>
    </xf>
    <xf numFmtId="0" fontId="98" fillId="0" borderId="27" xfId="0" applyFont="1" applyBorder="1" applyAlignment="1">
      <alignment horizontal="center" vertical="center"/>
    </xf>
    <xf numFmtId="0" fontId="98" fillId="0" borderId="31" xfId="0" applyFont="1" applyBorder="1" applyAlignment="1">
      <alignment horizontal="center" vertical="center"/>
    </xf>
    <xf numFmtId="0" fontId="98" fillId="0" borderId="16" xfId="0" applyFont="1" applyBorder="1" applyAlignment="1">
      <alignment horizontal="center" vertical="center"/>
    </xf>
    <xf numFmtId="0" fontId="93" fillId="0" borderId="27" xfId="0" applyFont="1" applyBorder="1" applyAlignment="1">
      <alignment horizontal="center" vertical="center" wrapText="1"/>
    </xf>
    <xf numFmtId="0" fontId="93" fillId="0" borderId="16" xfId="0" applyFont="1" applyBorder="1" applyAlignment="1">
      <alignment horizontal="center" vertical="center" wrapText="1"/>
    </xf>
    <xf numFmtId="0" fontId="97" fillId="0" borderId="188" xfId="0" applyFont="1" applyBorder="1" applyAlignment="1">
      <alignment horizontal="center" vertical="center" wrapText="1"/>
    </xf>
    <xf numFmtId="0" fontId="97" fillId="0" borderId="39" xfId="0" applyFont="1" applyBorder="1" applyAlignment="1">
      <alignment horizontal="center" vertical="center" wrapText="1"/>
    </xf>
    <xf numFmtId="0" fontId="97" fillId="0" borderId="44" xfId="0" applyFont="1" applyBorder="1" applyAlignment="1">
      <alignment horizontal="center" vertical="center" wrapText="1"/>
    </xf>
    <xf numFmtId="0" fontId="97" fillId="0" borderId="45" xfId="0" applyFont="1" applyBorder="1" applyAlignment="1">
      <alignment horizontal="center" vertical="center" wrapText="1"/>
    </xf>
    <xf numFmtId="0" fontId="98" fillId="0" borderId="189" xfId="0" applyFont="1" applyBorder="1" applyAlignment="1">
      <alignment horizontal="center" vertical="center"/>
    </xf>
    <xf numFmtId="0" fontId="98" fillId="0" borderId="190" xfId="0" applyFont="1" applyBorder="1" applyAlignment="1">
      <alignment horizontal="center" vertical="center"/>
    </xf>
    <xf numFmtId="0" fontId="95" fillId="0" borderId="190" xfId="0" applyFont="1" applyBorder="1" applyAlignment="1">
      <alignment horizontal="center" vertical="center"/>
    </xf>
    <xf numFmtId="0" fontId="95" fillId="0" borderId="191" xfId="0" applyFont="1" applyBorder="1" applyAlignment="1">
      <alignment horizontal="center" vertical="center"/>
    </xf>
    <xf numFmtId="0" fontId="98" fillId="0" borderId="192" xfId="0" applyFont="1" applyBorder="1" applyAlignment="1">
      <alignment horizontal="center" vertical="center" wrapText="1"/>
    </xf>
    <xf numFmtId="0" fontId="95" fillId="0" borderId="193" xfId="0" applyFont="1" applyBorder="1" applyAlignment="1">
      <alignment horizontal="center" vertical="center" wrapText="1"/>
    </xf>
    <xf numFmtId="0" fontId="95" fillId="0" borderId="194" xfId="0" applyFont="1" applyBorder="1" applyAlignment="1">
      <alignment horizontal="center" vertical="center" wrapText="1"/>
    </xf>
    <xf numFmtId="0" fontId="98" fillId="0" borderId="195" xfId="0" applyFont="1" applyBorder="1" applyAlignment="1">
      <alignment horizontal="center" vertical="center" wrapText="1"/>
    </xf>
    <xf numFmtId="0" fontId="95" fillId="0" borderId="196" xfId="0" applyFont="1" applyBorder="1" applyAlignment="1">
      <alignment horizontal="center" vertical="center" wrapText="1"/>
    </xf>
    <xf numFmtId="0" fontId="99" fillId="7" borderId="34" xfId="0" applyFont="1" applyFill="1" applyBorder="1" applyAlignment="1">
      <alignment horizontal="center" vertical="center" wrapText="1"/>
    </xf>
    <xf numFmtId="0" fontId="99" fillId="7" borderId="23" xfId="0" applyFont="1" applyFill="1" applyBorder="1" applyAlignment="1">
      <alignment horizontal="center" vertical="center" wrapText="1"/>
    </xf>
    <xf numFmtId="0" fontId="99" fillId="7" borderId="197" xfId="0" applyFont="1" applyFill="1" applyBorder="1" applyAlignment="1">
      <alignment horizontal="center" vertical="center" wrapText="1"/>
    </xf>
    <xf numFmtId="0" fontId="89" fillId="7" borderId="30" xfId="0" applyFont="1" applyFill="1" applyBorder="1" applyAlignment="1">
      <alignment horizontal="left" vertical="center" wrapText="1"/>
    </xf>
    <xf numFmtId="0" fontId="97" fillId="7" borderId="13" xfId="0" applyFont="1" applyFill="1" applyBorder="1" applyAlignment="1">
      <alignment horizontal="left" vertical="center" wrapText="1"/>
    </xf>
    <xf numFmtId="2" fontId="184" fillId="49" borderId="133" xfId="0" applyNumberFormat="1" applyFont="1" applyFill="1" applyBorder="1" applyAlignment="1">
      <alignment horizontal="center" vertical="center" wrapText="1"/>
    </xf>
    <xf numFmtId="0" fontId="185" fillId="49" borderId="27" xfId="0" applyFont="1" applyFill="1" applyBorder="1" applyAlignment="1">
      <alignment horizontal="center" vertical="center"/>
    </xf>
    <xf numFmtId="2" fontId="98" fillId="0" borderId="27" xfId="0" applyNumberFormat="1" applyFont="1" applyFill="1" applyBorder="1" applyAlignment="1">
      <alignment horizontal="center" vertical="center"/>
    </xf>
    <xf numFmtId="0" fontId="95" fillId="0" borderId="27" xfId="0" applyFont="1" applyBorder="1" applyAlignment="1">
      <alignment horizontal="center" vertical="center"/>
    </xf>
    <xf numFmtId="0" fontId="95" fillId="0" borderId="198" xfId="0" applyFont="1" applyBorder="1" applyAlignment="1">
      <alignment horizontal="center" vertical="center"/>
    </xf>
    <xf numFmtId="0" fontId="100" fillId="7" borderId="30" xfId="0" applyFont="1" applyFill="1" applyBorder="1" applyAlignment="1">
      <alignment horizontal="left" vertical="center" wrapText="1"/>
    </xf>
    <xf numFmtId="0" fontId="90" fillId="7" borderId="13" xfId="0" applyFont="1" applyFill="1" applyBorder="1" applyAlignment="1">
      <alignment horizontal="left" vertical="center" wrapText="1"/>
    </xf>
    <xf numFmtId="2" fontId="184" fillId="49" borderId="69" xfId="0" applyNumberFormat="1" applyFont="1" applyFill="1" applyBorder="1" applyAlignment="1">
      <alignment horizontal="center" vertical="center" wrapText="1"/>
    </xf>
    <xf numFmtId="0" fontId="185" fillId="49" borderId="13" xfId="0" applyFont="1" applyFill="1" applyBorder="1" applyAlignment="1">
      <alignment horizontal="center" vertical="center"/>
    </xf>
    <xf numFmtId="2" fontId="98" fillId="0" borderId="13" xfId="0" applyNumberFormat="1" applyFont="1" applyFill="1" applyBorder="1" applyAlignment="1">
      <alignment horizontal="center" vertical="center"/>
    </xf>
    <xf numFmtId="0" fontId="95" fillId="0" borderId="13" xfId="0" applyFont="1" applyBorder="1" applyAlignment="1">
      <alignment horizontal="center" vertical="center"/>
    </xf>
    <xf numFmtId="0" fontId="95" fillId="0" borderId="64" xfId="0" applyFont="1" applyBorder="1" applyAlignment="1">
      <alignment horizontal="center" vertical="center"/>
    </xf>
    <xf numFmtId="0" fontId="100" fillId="7" borderId="32" xfId="0" applyFont="1" applyFill="1" applyBorder="1" applyAlignment="1">
      <alignment horizontal="left" vertical="center" wrapText="1"/>
    </xf>
    <xf numFmtId="0" fontId="90" fillId="7" borderId="21" xfId="0" applyFont="1" applyFill="1" applyBorder="1" applyAlignment="1">
      <alignment horizontal="left" vertical="center" wrapText="1"/>
    </xf>
    <xf numFmtId="0" fontId="100" fillId="7" borderId="33" xfId="0" applyFont="1" applyFill="1" applyBorder="1" applyAlignment="1">
      <alignment horizontal="left" vertical="center" wrapText="1"/>
    </xf>
    <xf numFmtId="0" fontId="90" fillId="7" borderId="42" xfId="0" applyFont="1" applyFill="1" applyBorder="1" applyAlignment="1">
      <alignment horizontal="left" vertical="center" wrapText="1"/>
    </xf>
    <xf numFmtId="2" fontId="184" fillId="49" borderId="199" xfId="0" applyNumberFormat="1" applyFont="1" applyFill="1" applyBorder="1" applyAlignment="1">
      <alignment horizontal="center" vertical="center" wrapText="1"/>
    </xf>
    <xf numFmtId="0" fontId="185" fillId="49" borderId="47" xfId="0" applyFont="1" applyFill="1" applyBorder="1" applyAlignment="1">
      <alignment horizontal="center" vertical="center"/>
    </xf>
    <xf numFmtId="2" fontId="98" fillId="0" borderId="47" xfId="0" applyNumberFormat="1" applyFont="1" applyFill="1" applyBorder="1" applyAlignment="1">
      <alignment horizontal="center" vertical="center"/>
    </xf>
    <xf numFmtId="0" fontId="95" fillId="0" borderId="47" xfId="0" applyFont="1" applyBorder="1" applyAlignment="1">
      <alignment horizontal="center" vertical="center"/>
    </xf>
    <xf numFmtId="0" fontId="95" fillId="0" borderId="200" xfId="0" applyFont="1" applyBorder="1" applyAlignment="1">
      <alignment horizontal="center" vertical="center"/>
    </xf>
    <xf numFmtId="2" fontId="184" fillId="49" borderId="201" xfId="0" applyNumberFormat="1" applyFont="1" applyFill="1" applyBorder="1" applyAlignment="1">
      <alignment horizontal="center" vertical="center" wrapText="1"/>
    </xf>
    <xf numFmtId="0" fontId="185" fillId="49" borderId="202" xfId="0" applyFont="1" applyFill="1" applyBorder="1" applyAlignment="1">
      <alignment horizontal="center" vertical="center"/>
    </xf>
    <xf numFmtId="2" fontId="98" fillId="0" borderId="202" xfId="0" applyNumberFormat="1" applyFont="1" applyFill="1" applyBorder="1" applyAlignment="1">
      <alignment horizontal="center" vertical="center"/>
    </xf>
    <xf numFmtId="0" fontId="95" fillId="0" borderId="202" xfId="0" applyFont="1" applyBorder="1" applyAlignment="1">
      <alignment horizontal="center" vertical="center"/>
    </xf>
    <xf numFmtId="0" fontId="95" fillId="0" borderId="203" xfId="0" applyFont="1" applyBorder="1" applyAlignment="1">
      <alignment horizontal="center" vertical="center"/>
    </xf>
    <xf numFmtId="0" fontId="96" fillId="38" borderId="131" xfId="0" applyFont="1" applyFill="1" applyBorder="1" applyAlignment="1">
      <alignment horizontal="center" vertical="center" wrapText="1"/>
    </xf>
    <xf numFmtId="0" fontId="96" fillId="38" borderId="132" xfId="0" applyFont="1" applyFill="1" applyBorder="1" applyAlignment="1">
      <alignment horizontal="center" vertical="center" wrapText="1"/>
    </xf>
    <xf numFmtId="0" fontId="96" fillId="38" borderId="25" xfId="0" applyFont="1" applyFill="1" applyBorder="1" applyAlignment="1">
      <alignment horizontal="center" vertical="center" wrapText="1"/>
    </xf>
    <xf numFmtId="0" fontId="89" fillId="38" borderId="30" xfId="0" applyFont="1" applyFill="1" applyBorder="1" applyAlignment="1">
      <alignment horizontal="left" vertical="center" wrapText="1"/>
    </xf>
    <xf numFmtId="0" fontId="97" fillId="38" borderId="13" xfId="0" applyFont="1" applyFill="1" applyBorder="1" applyAlignment="1">
      <alignment horizontal="left" vertical="center" wrapText="1"/>
    </xf>
    <xf numFmtId="2" fontId="98" fillId="49" borderId="70" xfId="0" applyNumberFormat="1" applyFont="1" applyFill="1" applyBorder="1" applyAlignment="1">
      <alignment horizontal="center" vertical="center" wrapText="1"/>
    </xf>
    <xf numFmtId="0" fontId="95" fillId="49" borderId="16" xfId="0" applyFont="1" applyFill="1" applyBorder="1" applyAlignment="1">
      <alignment horizontal="center" vertical="center"/>
    </xf>
    <xf numFmtId="2" fontId="98" fillId="0" borderId="16" xfId="0" applyNumberFormat="1" applyFont="1" applyFill="1" applyBorder="1" applyAlignment="1">
      <alignment horizontal="center" vertical="center"/>
    </xf>
    <xf numFmtId="0" fontId="95" fillId="0" borderId="16" xfId="0" applyFont="1" applyBorder="1" applyAlignment="1">
      <alignment horizontal="center" vertical="center"/>
    </xf>
    <xf numFmtId="0" fontId="95" fillId="0" borderId="65" xfId="0" applyFont="1" applyBorder="1" applyAlignment="1">
      <alignment horizontal="center" vertical="center"/>
    </xf>
    <xf numFmtId="0" fontId="96" fillId="54" borderId="131" xfId="0" applyFont="1" applyFill="1" applyBorder="1" applyAlignment="1">
      <alignment horizontal="center" vertical="center" wrapText="1"/>
    </xf>
    <xf numFmtId="0" fontId="96" fillId="54" borderId="132" xfId="0" applyFont="1" applyFill="1" applyBorder="1" applyAlignment="1">
      <alignment horizontal="center" vertical="center" wrapText="1"/>
    </xf>
    <xf numFmtId="0" fontId="96" fillId="54" borderId="25" xfId="0" applyFont="1" applyFill="1" applyBorder="1" applyAlignment="1">
      <alignment horizontal="center" vertical="center" wrapText="1"/>
    </xf>
    <xf numFmtId="0" fontId="101" fillId="54" borderId="53" xfId="0" applyFont="1" applyFill="1" applyBorder="1" applyAlignment="1">
      <alignment horizontal="left" vertical="center" wrapText="1"/>
    </xf>
    <xf numFmtId="0" fontId="97" fillId="54" borderId="27" xfId="0" applyFont="1" applyFill="1" applyBorder="1" applyAlignment="1">
      <alignment horizontal="left" vertical="center" wrapText="1"/>
    </xf>
    <xf numFmtId="2" fontId="98" fillId="49" borderId="133" xfId="0" applyNumberFormat="1" applyFont="1" applyFill="1" applyBorder="1" applyAlignment="1">
      <alignment horizontal="center" vertical="center" wrapText="1"/>
    </xf>
    <xf numFmtId="0" fontId="95" fillId="49" borderId="27" xfId="0" applyFont="1" applyFill="1" applyBorder="1" applyAlignment="1">
      <alignment horizontal="center" vertical="center"/>
    </xf>
    <xf numFmtId="0" fontId="101" fillId="54" borderId="31" xfId="0" applyFont="1" applyFill="1" applyBorder="1" applyAlignment="1">
      <alignment horizontal="left" vertical="center" wrapText="1"/>
    </xf>
    <xf numFmtId="0" fontId="97" fillId="54" borderId="16" xfId="0" applyFont="1" applyFill="1" applyBorder="1" applyAlignment="1">
      <alignment horizontal="left" vertical="center" wrapText="1"/>
    </xf>
    <xf numFmtId="2" fontId="98" fillId="49" borderId="69" xfId="0" applyNumberFormat="1" applyFont="1" applyFill="1" applyBorder="1" applyAlignment="1">
      <alignment horizontal="center" vertical="center" wrapText="1"/>
    </xf>
    <xf numFmtId="0" fontId="95" fillId="49" borderId="13" xfId="0" applyFont="1" applyFill="1" applyBorder="1" applyAlignment="1">
      <alignment horizontal="center" vertical="center"/>
    </xf>
    <xf numFmtId="2" fontId="98" fillId="49" borderId="13" xfId="0" applyNumberFormat="1" applyFont="1" applyFill="1" applyBorder="1" applyAlignment="1">
      <alignment horizontal="center" vertical="center" wrapText="1"/>
    </xf>
    <xf numFmtId="2" fontId="98" fillId="0" borderId="64" xfId="0" applyNumberFormat="1" applyFont="1" applyFill="1" applyBorder="1" applyAlignment="1">
      <alignment horizontal="center" vertical="center"/>
    </xf>
    <xf numFmtId="0" fontId="100" fillId="38" borderId="30" xfId="0" applyFont="1" applyFill="1" applyBorder="1" applyAlignment="1">
      <alignment horizontal="left" vertical="center" wrapText="1"/>
    </xf>
    <xf numFmtId="0" fontId="90" fillId="38" borderId="13" xfId="0" applyFont="1" applyFill="1" applyBorder="1" applyAlignment="1">
      <alignment horizontal="left" vertical="center" wrapText="1"/>
    </xf>
    <xf numFmtId="2" fontId="98" fillId="49" borderId="27" xfId="0" applyNumberFormat="1" applyFont="1" applyFill="1" applyBorder="1" applyAlignment="1">
      <alignment horizontal="center" vertical="center" wrapText="1"/>
    </xf>
    <xf numFmtId="2" fontId="98" fillId="0" borderId="198" xfId="0" applyNumberFormat="1" applyFont="1" applyFill="1" applyBorder="1" applyAlignment="1">
      <alignment horizontal="center" vertical="center"/>
    </xf>
    <xf numFmtId="2" fontId="98" fillId="49" borderId="16" xfId="0" applyNumberFormat="1" applyFont="1" applyFill="1" applyBorder="1" applyAlignment="1">
      <alignment horizontal="center" vertical="center" wrapText="1"/>
    </xf>
    <xf numFmtId="2" fontId="98" fillId="0" borderId="65" xfId="0" applyNumberFormat="1" applyFont="1" applyFill="1" applyBorder="1" applyAlignment="1">
      <alignment horizontal="center" vertical="center"/>
    </xf>
    <xf numFmtId="0" fontId="101" fillId="54" borderId="30" xfId="0" applyFont="1" applyFill="1" applyBorder="1" applyAlignment="1">
      <alignment horizontal="left" vertical="center" wrapText="1"/>
    </xf>
    <xf numFmtId="0" fontId="97" fillId="54" borderId="13" xfId="0" applyFont="1" applyFill="1" applyBorder="1" applyAlignment="1">
      <alignment horizontal="left" vertical="center" wrapText="1"/>
    </xf>
    <xf numFmtId="0" fontId="89" fillId="7" borderId="32" xfId="0" applyFont="1" applyFill="1" applyBorder="1" applyAlignment="1">
      <alignment horizontal="left" vertical="center" wrapText="1"/>
    </xf>
    <xf numFmtId="0" fontId="97" fillId="7" borderId="21" xfId="0" applyFont="1" applyFill="1" applyBorder="1" applyAlignment="1">
      <alignment horizontal="left" vertical="center" wrapText="1"/>
    </xf>
    <xf numFmtId="0" fontId="95" fillId="0" borderId="44" xfId="0" applyFont="1" applyFill="1" applyBorder="1" applyAlignment="1">
      <alignment horizontal="center" vertical="center" wrapText="1"/>
    </xf>
    <xf numFmtId="0" fontId="95" fillId="0" borderId="204" xfId="0" applyFont="1" applyFill="1" applyBorder="1" applyAlignment="1">
      <alignment horizontal="center" vertical="center" wrapText="1"/>
    </xf>
    <xf numFmtId="2" fontId="98" fillId="49" borderId="129" xfId="0" applyNumberFormat="1" applyFont="1" applyFill="1" applyBorder="1" applyAlignment="1">
      <alignment horizontal="center" vertical="center" wrapText="1"/>
    </xf>
    <xf numFmtId="2" fontId="98" fillId="49" borderId="204" xfId="0" applyNumberFormat="1" applyFont="1" applyFill="1" applyBorder="1" applyAlignment="1">
      <alignment horizontal="center" vertical="center" wrapText="1"/>
    </xf>
    <xf numFmtId="0" fontId="95" fillId="49" borderId="204" xfId="0" applyFont="1" applyFill="1" applyBorder="1" applyAlignment="1">
      <alignment horizontal="center" vertical="center"/>
    </xf>
    <xf numFmtId="0" fontId="95" fillId="49" borderId="130" xfId="0" applyFont="1" applyFill="1" applyBorder="1" applyAlignment="1">
      <alignment horizontal="center" vertical="center"/>
    </xf>
    <xf numFmtId="0" fontId="100" fillId="7" borderId="31" xfId="0" applyFont="1" applyFill="1" applyBorder="1" applyAlignment="1">
      <alignment horizontal="left" vertical="center" wrapText="1"/>
    </xf>
    <xf numFmtId="0" fontId="90" fillId="7" borderId="16" xfId="0" applyFont="1" applyFill="1" applyBorder="1" applyAlignment="1">
      <alignment horizontal="left" vertical="center" wrapText="1"/>
    </xf>
    <xf numFmtId="0" fontId="95" fillId="0" borderId="45" xfId="0" applyFont="1" applyFill="1" applyBorder="1" applyAlignment="1">
      <alignment horizontal="center" vertical="center" wrapText="1"/>
    </xf>
    <xf numFmtId="0" fontId="95" fillId="0" borderId="127" xfId="0" applyFont="1" applyFill="1" applyBorder="1" applyAlignment="1">
      <alignment horizontal="center" vertical="center" wrapText="1"/>
    </xf>
    <xf numFmtId="2" fontId="98" fillId="49" borderId="126" xfId="0" applyNumberFormat="1" applyFont="1" applyFill="1" applyBorder="1" applyAlignment="1">
      <alignment horizontal="center" vertical="center" wrapText="1"/>
    </xf>
    <xf numFmtId="2" fontId="98" fillId="49" borderId="127" xfId="0" applyNumberFormat="1" applyFont="1" applyFill="1" applyBorder="1" applyAlignment="1">
      <alignment horizontal="center" vertical="center" wrapText="1"/>
    </xf>
    <xf numFmtId="0" fontId="95" fillId="49" borderId="127" xfId="0" applyFont="1" applyFill="1" applyBorder="1" applyAlignment="1">
      <alignment horizontal="center" vertical="center"/>
    </xf>
    <xf numFmtId="0" fontId="95" fillId="49" borderId="12" xfId="0" applyFont="1" applyFill="1" applyBorder="1" applyAlignment="1">
      <alignment horizontal="center" vertical="center"/>
    </xf>
    <xf numFmtId="0" fontId="99" fillId="55" borderId="131" xfId="0" applyFont="1" applyFill="1" applyBorder="1" applyAlignment="1">
      <alignment horizontal="center" vertical="center" wrapText="1"/>
    </xf>
    <xf numFmtId="0" fontId="75" fillId="7" borderId="132" xfId="0" applyFont="1" applyFill="1" applyBorder="1" applyAlignment="1">
      <alignment horizontal="center" vertical="center" wrapText="1"/>
    </xf>
    <xf numFmtId="0" fontId="75" fillId="7" borderId="25" xfId="0" applyFont="1" applyFill="1" applyBorder="1" applyAlignment="1">
      <alignment horizontal="center" vertical="center" wrapText="1"/>
    </xf>
    <xf numFmtId="0" fontId="95" fillId="7" borderId="88" xfId="0" applyFont="1" applyFill="1" applyBorder="1" applyAlignment="1">
      <alignment horizontal="center" vertical="center" wrapText="1"/>
    </xf>
    <xf numFmtId="0" fontId="0" fillId="7" borderId="89" xfId="0" applyFill="1" applyBorder="1" applyAlignment="1">
      <alignment horizontal="center" vertical="center" wrapText="1"/>
    </xf>
    <xf numFmtId="0" fontId="0" fillId="7" borderId="205" xfId="0" applyFill="1" applyBorder="1" applyAlignment="1">
      <alignment horizontal="center" vertical="center" wrapText="1"/>
    </xf>
    <xf numFmtId="0" fontId="0" fillId="7" borderId="135" xfId="0" applyFill="1" applyBorder="1" applyAlignment="1">
      <alignment horizontal="center" vertical="center" wrapText="1"/>
    </xf>
    <xf numFmtId="0" fontId="0" fillId="7" borderId="0" xfId="0" applyFill="1" applyAlignment="1">
      <alignment horizontal="center" vertical="center" wrapText="1"/>
    </xf>
    <xf numFmtId="0" fontId="0" fillId="7" borderId="206" xfId="0" applyFill="1" applyBorder="1" applyAlignment="1">
      <alignment horizontal="center" vertical="center" wrapText="1"/>
    </xf>
    <xf numFmtId="0" fontId="0" fillId="7" borderId="136" xfId="0" applyFill="1" applyBorder="1" applyAlignment="1">
      <alignment horizontal="center" vertical="center" wrapText="1"/>
    </xf>
    <xf numFmtId="0" fontId="0" fillId="7" borderId="99" xfId="0" applyFill="1" applyBorder="1" applyAlignment="1">
      <alignment horizontal="center" vertical="center" wrapText="1"/>
    </xf>
    <xf numFmtId="0" fontId="0" fillId="7" borderId="185" xfId="0" applyFill="1" applyBorder="1" applyAlignment="1">
      <alignment horizontal="center" vertical="center" wrapText="1"/>
    </xf>
    <xf numFmtId="0" fontId="95" fillId="0" borderId="207" xfId="0" applyFont="1" applyFill="1" applyBorder="1" applyAlignment="1">
      <alignment horizontal="center" vertical="center" wrapText="1"/>
    </xf>
    <xf numFmtId="2" fontId="98" fillId="0" borderId="133" xfId="0" applyNumberFormat="1" applyFont="1" applyBorder="1" applyAlignment="1">
      <alignment horizontal="center" vertical="center" wrapText="1"/>
    </xf>
    <xf numFmtId="2" fontId="98" fillId="0" borderId="27" xfId="0" applyNumberFormat="1" applyFont="1" applyBorder="1" applyAlignment="1">
      <alignment horizontal="center" vertical="center" wrapText="1"/>
    </xf>
    <xf numFmtId="2" fontId="98" fillId="0" borderId="198" xfId="0" applyNumberFormat="1" applyFont="1" applyBorder="1" applyAlignment="1">
      <alignment horizontal="center" vertical="center" wrapText="1"/>
    </xf>
    <xf numFmtId="0" fontId="95" fillId="0" borderId="40" xfId="0" applyFont="1" applyFill="1" applyBorder="1" applyAlignment="1">
      <alignment horizontal="center" vertical="center" wrapText="1"/>
    </xf>
    <xf numFmtId="0" fontId="95" fillId="0" borderId="117" xfId="0" applyFont="1" applyFill="1" applyBorder="1" applyAlignment="1">
      <alignment horizontal="center" vertical="center" wrapText="1"/>
    </xf>
    <xf numFmtId="0" fontId="95" fillId="0" borderId="118" xfId="0" applyFont="1" applyFill="1" applyBorder="1" applyAlignment="1">
      <alignment horizontal="center" vertical="center" wrapText="1"/>
    </xf>
    <xf numFmtId="2" fontId="98" fillId="0" borderId="69" xfId="0" applyNumberFormat="1" applyFont="1" applyBorder="1" applyAlignment="1">
      <alignment horizontal="center" vertical="center" wrapText="1"/>
    </xf>
    <xf numFmtId="2" fontId="98" fillId="0" borderId="13" xfId="0" applyNumberFormat="1" applyFont="1" applyBorder="1" applyAlignment="1">
      <alignment horizontal="center" vertical="center" wrapText="1"/>
    </xf>
    <xf numFmtId="2" fontId="98" fillId="0" borderId="64" xfId="0" applyNumberFormat="1" applyFont="1" applyBorder="1" applyAlignment="1">
      <alignment horizontal="center" vertical="center" wrapText="1"/>
    </xf>
    <xf numFmtId="2" fontId="98" fillId="0" borderId="116" xfId="0" applyNumberFormat="1" applyFont="1" applyBorder="1" applyAlignment="1">
      <alignment horizontal="center" vertical="center" wrapText="1"/>
    </xf>
    <xf numFmtId="2" fontId="98" fillId="0" borderId="117" xfId="0" applyNumberFormat="1" applyFont="1" applyBorder="1" applyAlignment="1">
      <alignment horizontal="center" vertical="center" wrapText="1"/>
    </xf>
    <xf numFmtId="2" fontId="98" fillId="0" borderId="11" xfId="0" applyNumberFormat="1" applyFont="1" applyBorder="1" applyAlignment="1">
      <alignment horizontal="center" vertical="center" wrapText="1"/>
    </xf>
    <xf numFmtId="0" fontId="95" fillId="0" borderId="128" xfId="0" applyFont="1" applyFill="1" applyBorder="1" applyAlignment="1">
      <alignment horizontal="center" vertical="center" wrapText="1"/>
    </xf>
    <xf numFmtId="2" fontId="98" fillId="0" borderId="70" xfId="0" applyNumberFormat="1" applyFont="1" applyBorder="1" applyAlignment="1">
      <alignment horizontal="center" vertical="center" wrapText="1"/>
    </xf>
    <xf numFmtId="2" fontId="98" fillId="0" borderId="16" xfId="0" applyNumberFormat="1" applyFont="1" applyBorder="1" applyAlignment="1">
      <alignment horizontal="center" vertical="center" wrapText="1"/>
    </xf>
    <xf numFmtId="2" fontId="98" fillId="0" borderId="65" xfId="0" applyNumberFormat="1" applyFont="1" applyBorder="1" applyAlignment="1">
      <alignment horizontal="center" vertical="center" wrapText="1"/>
    </xf>
    <xf numFmtId="0" fontId="52" fillId="34" borderId="0" xfId="0" applyFont="1" applyFill="1" applyAlignment="1">
      <alignment wrapText="1"/>
    </xf>
    <xf numFmtId="0" fontId="53" fillId="0" borderId="0" xfId="0" applyFont="1" applyAlignment="1">
      <alignment wrapText="1"/>
    </xf>
    <xf numFmtId="0" fontId="31" fillId="34" borderId="0" xfId="0" applyFont="1" applyFill="1" applyAlignment="1">
      <alignment wrapText="1"/>
    </xf>
    <xf numFmtId="0" fontId="41" fillId="36" borderId="131" xfId="0" applyFont="1" applyFill="1" applyBorder="1" applyAlignment="1">
      <alignment horizontal="center" vertical="center"/>
    </xf>
    <xf numFmtId="0" fontId="41" fillId="36" borderId="132" xfId="0" applyFont="1" applyFill="1" applyBorder="1" applyAlignment="1">
      <alignment horizontal="center" vertical="center"/>
    </xf>
    <xf numFmtId="0" fontId="41" fillId="36" borderId="25" xfId="0" applyFont="1" applyFill="1" applyBorder="1" applyAlignment="1">
      <alignment horizontal="center" vertical="center"/>
    </xf>
    <xf numFmtId="0" fontId="37" fillId="38" borderId="91" xfId="0" applyFont="1" applyFill="1" applyBorder="1" applyAlignment="1">
      <alignment horizontal="center" vertical="center" wrapText="1"/>
    </xf>
    <xf numFmtId="0" fontId="37" fillId="38" borderId="92" xfId="0" applyFont="1" applyFill="1" applyBorder="1" applyAlignment="1">
      <alignment horizontal="center" vertical="center" wrapText="1"/>
    </xf>
    <xf numFmtId="0" fontId="37" fillId="38" borderId="93" xfId="0" applyFont="1" applyFill="1" applyBorder="1" applyAlignment="1">
      <alignment horizontal="center" vertical="center" wrapText="1"/>
    </xf>
    <xf numFmtId="0" fontId="45" fillId="38" borderId="49" xfId="0" applyFont="1" applyFill="1" applyBorder="1" applyAlignment="1">
      <alignment horizontal="center" vertical="center" wrapText="1"/>
    </xf>
    <xf numFmtId="0" fontId="45" fillId="38" borderId="35" xfId="0" applyFont="1" applyFill="1" applyBorder="1" applyAlignment="1">
      <alignment horizontal="center" vertical="center" wrapText="1"/>
    </xf>
    <xf numFmtId="0" fontId="45" fillId="38" borderId="94" xfId="0" applyFont="1" applyFill="1" applyBorder="1" applyAlignment="1">
      <alignment horizontal="center" vertical="center" wrapText="1"/>
    </xf>
    <xf numFmtId="0" fontId="55" fillId="38" borderId="95" xfId="0" applyFont="1" applyFill="1" applyBorder="1" applyAlignment="1">
      <alignment horizontal="center" vertical="center" wrapText="1"/>
    </xf>
    <xf numFmtId="0" fontId="55" fillId="38" borderId="96" xfId="0" applyFont="1" applyFill="1" applyBorder="1" applyAlignment="1">
      <alignment horizontal="center" vertical="center" wrapText="1"/>
    </xf>
    <xf numFmtId="0" fontId="55" fillId="38" borderId="97" xfId="0" applyFont="1" applyFill="1" applyBorder="1" applyAlignment="1">
      <alignment horizontal="center" vertical="center" wrapText="1"/>
    </xf>
    <xf numFmtId="0" fontId="38" fillId="38" borderId="88" xfId="0" applyFont="1" applyFill="1" applyBorder="1" applyAlignment="1">
      <alignment horizontal="center" vertical="center" wrapText="1"/>
    </xf>
    <xf numFmtId="0" fontId="38" fillId="38" borderId="89" xfId="0" applyFont="1" applyFill="1" applyBorder="1" applyAlignment="1">
      <alignment horizontal="center" vertical="center" wrapText="1"/>
    </xf>
    <xf numFmtId="0" fontId="38" fillId="38" borderId="90" xfId="0" applyFont="1" applyFill="1" applyBorder="1" applyAlignment="1">
      <alignment horizontal="center" vertical="center" wrapText="1"/>
    </xf>
    <xf numFmtId="0" fontId="37" fillId="38" borderId="158" xfId="0" applyFont="1" applyFill="1" applyBorder="1" applyAlignment="1">
      <alignment horizontal="center" vertical="center" wrapText="1"/>
    </xf>
    <xf numFmtId="0" fontId="37" fillId="38" borderId="98" xfId="0" applyFont="1" applyFill="1" applyBorder="1" applyAlignment="1">
      <alignment horizontal="center" vertical="center" wrapText="1"/>
    </xf>
    <xf numFmtId="0" fontId="37" fillId="38" borderId="100" xfId="0" applyFont="1" applyFill="1" applyBorder="1" applyAlignment="1">
      <alignment horizontal="center" vertical="center" wrapText="1"/>
    </xf>
    <xf numFmtId="0" fontId="38" fillId="38" borderId="91" xfId="0" applyFont="1" applyFill="1" applyBorder="1" applyAlignment="1">
      <alignment horizontal="center" vertical="center" wrapText="1"/>
    </xf>
    <xf numFmtId="0" fontId="38" fillId="38" borderId="49" xfId="0" applyFont="1" applyFill="1" applyBorder="1" applyAlignment="1">
      <alignment horizontal="center" wrapText="1"/>
    </xf>
    <xf numFmtId="0" fontId="38" fillId="38" borderId="93" xfId="0" applyFont="1" applyFill="1" applyBorder="1" applyAlignment="1">
      <alignment horizontal="center" wrapText="1"/>
    </xf>
    <xf numFmtId="0" fontId="38" fillId="38" borderId="94" xfId="0" applyFont="1" applyFill="1" applyBorder="1" applyAlignment="1">
      <alignment horizontal="center" wrapText="1"/>
    </xf>
    <xf numFmtId="0" fontId="38" fillId="38" borderId="149" xfId="0" applyFont="1" applyFill="1" applyBorder="1" applyAlignment="1">
      <alignment horizontal="center" vertical="center" wrapText="1"/>
    </xf>
    <xf numFmtId="0" fontId="51" fillId="38" borderId="89" xfId="0" applyFont="1" applyFill="1" applyBorder="1" applyAlignment="1">
      <alignment horizontal="center" wrapText="1"/>
    </xf>
    <xf numFmtId="0" fontId="51" fillId="38" borderId="208" xfId="0" applyFont="1" applyFill="1" applyBorder="1" applyAlignment="1">
      <alignment horizontal="center" wrapText="1"/>
    </xf>
    <xf numFmtId="0" fontId="38" fillId="38" borderId="209" xfId="0" applyFont="1" applyFill="1" applyBorder="1" applyAlignment="1">
      <alignment horizontal="center" wrapText="1"/>
    </xf>
    <xf numFmtId="0" fontId="38" fillId="38" borderId="99" xfId="0" applyFont="1" applyFill="1" applyBorder="1" applyAlignment="1">
      <alignment horizontal="center" wrapText="1"/>
    </xf>
    <xf numFmtId="0" fontId="51" fillId="38" borderId="99" xfId="0" applyFont="1" applyFill="1" applyBorder="1" applyAlignment="1">
      <alignment horizontal="center" wrapText="1"/>
    </xf>
    <xf numFmtId="0" fontId="51" fillId="38" borderId="210" xfId="0" applyFont="1" applyFill="1" applyBorder="1" applyAlignment="1">
      <alignment horizontal="center" wrapText="1"/>
    </xf>
    <xf numFmtId="0" fontId="38" fillId="38" borderId="49" xfId="0" applyFont="1" applyFill="1" applyBorder="1" applyAlignment="1">
      <alignment horizontal="center" vertical="center" wrapText="1"/>
    </xf>
    <xf numFmtId="0" fontId="38" fillId="38" borderId="146" xfId="0" applyFont="1" applyFill="1" applyBorder="1" applyAlignment="1">
      <alignment horizontal="center" vertical="center" wrapText="1"/>
    </xf>
    <xf numFmtId="0" fontId="38" fillId="38" borderId="147" xfId="0" applyFont="1" applyFill="1" applyBorder="1" applyAlignment="1">
      <alignment horizontal="center" wrapText="1"/>
    </xf>
    <xf numFmtId="0" fontId="42" fillId="47" borderId="131" xfId="0" applyFont="1" applyFill="1" applyBorder="1" applyAlignment="1">
      <alignment horizontal="center" vertical="center"/>
    </xf>
    <xf numFmtId="0" fontId="42" fillId="47" borderId="132" xfId="0" applyFont="1" applyFill="1" applyBorder="1" applyAlignment="1">
      <alignment horizontal="center" vertical="center"/>
    </xf>
    <xf numFmtId="0" fontId="42" fillId="47" borderId="25" xfId="0" applyFont="1" applyFill="1" applyBorder="1" applyAlignment="1">
      <alignment horizontal="center" vertical="center"/>
    </xf>
    <xf numFmtId="3" fontId="37" fillId="0" borderId="68"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wrapText="1"/>
    </xf>
    <xf numFmtId="0" fontId="0" fillId="0" borderId="21" xfId="0" applyBorder="1" applyAlignment="1">
      <alignment horizontal="center" vertical="center" wrapText="1"/>
    </xf>
    <xf numFmtId="3" fontId="37" fillId="0" borderId="22" xfId="0" applyNumberFormat="1" applyFont="1" applyFill="1" applyBorder="1" applyAlignment="1">
      <alignment horizontal="center" vertical="center"/>
    </xf>
    <xf numFmtId="3" fontId="37" fillId="0" borderId="69" xfId="0" applyNumberFormat="1" applyFont="1" applyFill="1" applyBorder="1" applyAlignment="1">
      <alignment horizontal="center" vertical="center"/>
    </xf>
    <xf numFmtId="3" fontId="37" fillId="0" borderId="13" xfId="0" applyNumberFormat="1" applyFont="1" applyFill="1" applyBorder="1" applyAlignment="1">
      <alignment horizontal="center" vertical="center"/>
    </xf>
    <xf numFmtId="3" fontId="37" fillId="0" borderId="13" xfId="0" applyNumberFormat="1" applyFont="1" applyFill="1" applyBorder="1" applyAlignment="1">
      <alignment horizontal="center" vertical="center" wrapText="1"/>
    </xf>
    <xf numFmtId="3" fontId="37" fillId="0" borderId="14" xfId="0" applyNumberFormat="1" applyFont="1" applyFill="1" applyBorder="1" applyAlignment="1">
      <alignment horizontal="center" vertical="center"/>
    </xf>
    <xf numFmtId="0" fontId="49" fillId="0" borderId="143" xfId="0" applyFont="1" applyFill="1" applyBorder="1" applyAlignment="1">
      <alignment horizontal="left" vertical="center" wrapText="1"/>
    </xf>
    <xf numFmtId="0" fontId="25" fillId="0" borderId="153" xfId="0" applyFont="1" applyBorder="1" applyAlignment="1">
      <alignment horizontal="left" vertical="center" wrapText="1"/>
    </xf>
    <xf numFmtId="3" fontId="37" fillId="0" borderId="70" xfId="0" applyNumberFormat="1" applyFont="1" applyFill="1" applyBorder="1" applyAlignment="1">
      <alignment horizontal="center" vertical="center"/>
    </xf>
    <xf numFmtId="3" fontId="37" fillId="0" borderId="16" xfId="0" applyNumberFormat="1" applyFont="1" applyFill="1" applyBorder="1" applyAlignment="1">
      <alignment horizontal="center" vertical="center"/>
    </xf>
    <xf numFmtId="3" fontId="37" fillId="0" borderId="16" xfId="0" applyNumberFormat="1" applyFont="1" applyFill="1" applyBorder="1" applyAlignment="1">
      <alignment horizontal="center" vertical="center" wrapText="1"/>
    </xf>
    <xf numFmtId="3" fontId="37" fillId="0" borderId="17" xfId="0" applyNumberFormat="1" applyFont="1" applyFill="1" applyBorder="1" applyAlignment="1">
      <alignment horizontal="center" vertical="center"/>
    </xf>
    <xf numFmtId="1" fontId="37" fillId="0" borderId="16" xfId="0" applyNumberFormat="1" applyFont="1" applyFill="1" applyBorder="1" applyAlignment="1">
      <alignment horizontal="center" vertical="center" wrapText="1"/>
    </xf>
    <xf numFmtId="1" fontId="38" fillId="0" borderId="17" xfId="0" applyNumberFormat="1" applyFont="1" applyFill="1" applyBorder="1" applyAlignment="1">
      <alignment horizontal="center" vertical="center" wrapText="1"/>
    </xf>
    <xf numFmtId="1" fontId="37" fillId="0" borderId="68" xfId="0" applyNumberFormat="1" applyFont="1" applyFill="1" applyBorder="1" applyAlignment="1">
      <alignment horizontal="center" vertical="center" wrapText="1"/>
    </xf>
    <xf numFmtId="1" fontId="38" fillId="0" borderId="21" xfId="0" applyNumberFormat="1" applyFont="1" applyFill="1" applyBorder="1" applyAlignment="1">
      <alignment horizontal="center" vertical="center" wrapText="1"/>
    </xf>
    <xf numFmtId="1" fontId="37" fillId="0" borderId="21" xfId="0" applyNumberFormat="1" applyFont="1" applyFill="1" applyBorder="1" applyAlignment="1">
      <alignment horizontal="center" vertical="center" wrapText="1"/>
    </xf>
    <xf numFmtId="1" fontId="38" fillId="0" borderId="22" xfId="0" applyNumberFormat="1" applyFont="1" applyFill="1" applyBorder="1" applyAlignment="1">
      <alignment horizontal="center" vertical="center" wrapText="1"/>
    </xf>
    <xf numFmtId="3" fontId="37" fillId="0" borderId="211" xfId="0" applyNumberFormat="1" applyFont="1" applyFill="1" applyBorder="1" applyAlignment="1">
      <alignment horizontal="center" vertical="center"/>
    </xf>
    <xf numFmtId="3" fontId="37" fillId="0" borderId="23" xfId="0" applyNumberFormat="1" applyFont="1" applyFill="1" applyBorder="1" applyAlignment="1">
      <alignment horizontal="center" vertical="center"/>
    </xf>
    <xf numFmtId="3" fontId="37" fillId="0" borderId="23" xfId="0" applyNumberFormat="1" applyFont="1" applyFill="1" applyBorder="1" applyAlignment="1">
      <alignment horizontal="center" vertical="center" wrapText="1"/>
    </xf>
    <xf numFmtId="0" fontId="0" fillId="0" borderId="23" xfId="0" applyBorder="1" applyAlignment="1">
      <alignment horizontal="center" vertical="center" wrapText="1"/>
    </xf>
    <xf numFmtId="1" fontId="37" fillId="0" borderId="211" xfId="0" applyNumberFormat="1" applyFont="1" applyFill="1" applyBorder="1" applyAlignment="1">
      <alignment horizontal="center" vertical="center" wrapText="1"/>
    </xf>
    <xf numFmtId="1" fontId="38" fillId="0" borderId="23" xfId="0" applyNumberFormat="1" applyFont="1" applyFill="1" applyBorder="1" applyAlignment="1">
      <alignment horizontal="center" vertical="center" wrapText="1"/>
    </xf>
    <xf numFmtId="1" fontId="37" fillId="0" borderId="23" xfId="0" applyNumberFormat="1" applyFont="1" applyFill="1" applyBorder="1" applyAlignment="1">
      <alignment horizontal="center" vertical="center" wrapText="1"/>
    </xf>
    <xf numFmtId="1" fontId="38" fillId="0" borderId="24" xfId="0" applyNumberFormat="1" applyFont="1" applyFill="1" applyBorder="1" applyAlignment="1">
      <alignment horizontal="center" vertical="center" wrapText="1"/>
    </xf>
    <xf numFmtId="3" fontId="37" fillId="0" borderId="212" xfId="0" applyNumberFormat="1" applyFont="1" applyFill="1" applyBorder="1" applyAlignment="1">
      <alignment horizontal="center" vertical="center"/>
    </xf>
    <xf numFmtId="3" fontId="37" fillId="0" borderId="39" xfId="0" applyNumberFormat="1" applyFont="1" applyFill="1" applyBorder="1" applyAlignment="1">
      <alignment horizontal="center" vertical="center"/>
    </xf>
    <xf numFmtId="3" fontId="37" fillId="0" borderId="39" xfId="0" applyNumberFormat="1" applyFont="1" applyFill="1" applyBorder="1" applyAlignment="1">
      <alignment horizontal="center" vertical="center" wrapText="1"/>
    </xf>
    <xf numFmtId="0" fontId="0" fillId="0" borderId="39" xfId="0" applyBorder="1" applyAlignment="1">
      <alignment horizontal="center" vertical="center" wrapText="1"/>
    </xf>
    <xf numFmtId="1" fontId="37" fillId="0" borderId="70" xfId="0" applyNumberFormat="1" applyFont="1" applyFill="1" applyBorder="1" applyAlignment="1">
      <alignment horizontal="center" vertical="center" wrapText="1"/>
    </xf>
    <xf numFmtId="1" fontId="38" fillId="0" borderId="16" xfId="0" applyNumberFormat="1" applyFont="1" applyFill="1" applyBorder="1" applyAlignment="1">
      <alignment horizontal="center" vertical="center" wrapText="1"/>
    </xf>
    <xf numFmtId="0" fontId="58" fillId="38" borderId="86" xfId="0" applyFont="1" applyFill="1" applyBorder="1" applyAlignment="1">
      <alignment horizontal="center" vertical="center" wrapText="1"/>
    </xf>
    <xf numFmtId="0" fontId="58" fillId="38" borderId="76" xfId="0" applyFont="1" applyFill="1" applyBorder="1" applyAlignment="1">
      <alignment horizontal="center" vertical="center" wrapText="1"/>
    </xf>
    <xf numFmtId="0" fontId="39" fillId="38" borderId="167" xfId="0" applyFont="1" applyFill="1" applyBorder="1" applyAlignment="1">
      <alignment horizontal="center" vertical="center" wrapText="1"/>
    </xf>
    <xf numFmtId="0" fontId="39" fillId="38" borderId="10" xfId="0" applyFont="1" applyFill="1" applyBorder="1" applyAlignment="1">
      <alignment horizontal="center" vertical="center" wrapText="1"/>
    </xf>
    <xf numFmtId="3" fontId="37" fillId="0" borderId="24" xfId="0" applyNumberFormat="1" applyFont="1" applyFill="1" applyBorder="1" applyAlignment="1">
      <alignment horizontal="center" vertical="center"/>
    </xf>
    <xf numFmtId="0" fontId="57" fillId="38" borderId="86" xfId="0" applyFont="1" applyFill="1" applyBorder="1" applyAlignment="1">
      <alignment horizontal="center" vertical="center" wrapText="1"/>
    </xf>
    <xf numFmtId="0" fontId="39" fillId="0" borderId="152" xfId="0" applyFont="1" applyBorder="1" applyAlignment="1">
      <alignment horizontal="left" vertical="center" wrapText="1"/>
    </xf>
    <xf numFmtId="0" fontId="39" fillId="38" borderId="107" xfId="0" applyFont="1" applyFill="1" applyBorder="1" applyAlignment="1">
      <alignment horizontal="center" vertical="center" wrapText="1"/>
    </xf>
    <xf numFmtId="0" fontId="21" fillId="38" borderId="107" xfId="0" applyFont="1" applyFill="1" applyBorder="1" applyAlignment="1">
      <alignment horizontal="center" vertical="center" wrapText="1"/>
    </xf>
    <xf numFmtId="0" fontId="21" fillId="38" borderId="10" xfId="0" applyFont="1" applyFill="1" applyBorder="1" applyAlignment="1">
      <alignment horizontal="center" vertical="center" wrapText="1"/>
    </xf>
    <xf numFmtId="0" fontId="58" fillId="38" borderId="35" xfId="0" applyFont="1" applyFill="1" applyBorder="1" applyAlignment="1">
      <alignment horizontal="center" vertical="center" wrapText="1"/>
    </xf>
    <xf numFmtId="0" fontId="57" fillId="38" borderId="76" xfId="0" applyFont="1" applyFill="1" applyBorder="1" applyAlignment="1">
      <alignment horizontal="center" vertical="center" wrapText="1"/>
    </xf>
    <xf numFmtId="0" fontId="74" fillId="0" borderId="0" xfId="0" applyFont="1" applyBorder="1" applyAlignment="1">
      <alignment horizontal="left"/>
    </xf>
    <xf numFmtId="0" fontId="74" fillId="6" borderId="0" xfId="0" applyFont="1" applyFill="1" applyBorder="1" applyAlignment="1">
      <alignment horizontal="center"/>
    </xf>
    <xf numFmtId="0" fontId="0" fillId="6" borderId="0" xfId="0" applyFill="1" applyAlignment="1">
      <alignment horizontal="center"/>
    </xf>
    <xf numFmtId="0" fontId="67" fillId="3" borderId="131" xfId="0" applyFont="1" applyFill="1" applyBorder="1" applyAlignment="1">
      <alignment horizontal="center" vertical="center"/>
    </xf>
    <xf numFmtId="0" fontId="66" fillId="3" borderId="132" xfId="0" applyFont="1" applyFill="1" applyBorder="1" applyAlignment="1">
      <alignment horizontal="center" vertical="center"/>
    </xf>
    <xf numFmtId="0" fontId="66" fillId="3" borderId="132" xfId="0" applyFont="1" applyFill="1" applyBorder="1" applyAlignment="1">
      <alignment/>
    </xf>
    <xf numFmtId="0" fontId="66" fillId="3" borderId="25" xfId="0" applyFont="1" applyFill="1" applyBorder="1" applyAlignment="1">
      <alignment/>
    </xf>
    <xf numFmtId="0" fontId="23" fillId="38" borderId="88" xfId="0" applyFont="1" applyFill="1" applyBorder="1" applyAlignment="1">
      <alignment horizontal="center" vertical="center"/>
    </xf>
    <xf numFmtId="0" fontId="23" fillId="38" borderId="208" xfId="0" applyFont="1" applyFill="1" applyBorder="1" applyAlignment="1">
      <alignment horizontal="center" vertical="center"/>
    </xf>
    <xf numFmtId="0" fontId="23" fillId="38" borderId="136" xfId="0" applyFont="1" applyFill="1" applyBorder="1" applyAlignment="1">
      <alignment horizontal="center" vertical="center"/>
    </xf>
    <xf numFmtId="0" fontId="23" fillId="38" borderId="210" xfId="0" applyFont="1" applyFill="1" applyBorder="1" applyAlignment="1">
      <alignment horizontal="center" vertical="center"/>
    </xf>
    <xf numFmtId="0" fontId="23" fillId="38" borderId="50" xfId="0" applyFont="1" applyFill="1" applyBorder="1" applyAlignment="1">
      <alignment horizontal="center" vertical="center" wrapText="1"/>
    </xf>
    <xf numFmtId="0" fontId="23" fillId="38" borderId="213" xfId="0" applyFont="1" applyFill="1" applyBorder="1" applyAlignment="1">
      <alignment horizontal="center" vertical="center" wrapText="1"/>
    </xf>
    <xf numFmtId="2" fontId="69" fillId="38" borderId="149" xfId="0" applyNumberFormat="1" applyFont="1" applyFill="1" applyBorder="1" applyAlignment="1">
      <alignment horizontal="center" vertical="center" wrapText="1"/>
    </xf>
    <xf numFmtId="0" fontId="0" fillId="38" borderId="209" xfId="0" applyFill="1" applyBorder="1" applyAlignment="1">
      <alignment horizontal="center" vertical="center" wrapText="1"/>
    </xf>
    <xf numFmtId="0" fontId="69" fillId="38" borderId="50" xfId="0" applyFont="1" applyFill="1" applyBorder="1" applyAlignment="1">
      <alignment horizontal="center" vertical="center" wrapText="1"/>
    </xf>
    <xf numFmtId="0" fontId="69" fillId="38" borderId="213" xfId="0" applyFont="1" applyFill="1" applyBorder="1" applyAlignment="1">
      <alignment horizontal="center" vertical="center" wrapText="1"/>
    </xf>
    <xf numFmtId="0" fontId="13" fillId="38" borderId="149" xfId="0" applyFont="1" applyFill="1" applyBorder="1" applyAlignment="1">
      <alignment horizontal="center" vertical="center"/>
    </xf>
    <xf numFmtId="0" fontId="0" fillId="38" borderId="89" xfId="0" applyFill="1" applyBorder="1" applyAlignment="1">
      <alignment horizontal="center"/>
    </xf>
    <xf numFmtId="0" fontId="0" fillId="38" borderId="90" xfId="0" applyFill="1" applyBorder="1" applyAlignment="1">
      <alignment horizontal="center"/>
    </xf>
    <xf numFmtId="0" fontId="0" fillId="38" borderId="209" xfId="0" applyFill="1" applyBorder="1" applyAlignment="1">
      <alignment horizontal="center"/>
    </xf>
    <xf numFmtId="0" fontId="0" fillId="38" borderId="99" xfId="0" applyFill="1" applyBorder="1" applyAlignment="1">
      <alignment horizontal="center"/>
    </xf>
    <xf numFmtId="0" fontId="0" fillId="38" borderId="100" xfId="0" applyFill="1" applyBorder="1" applyAlignment="1">
      <alignment horizontal="center"/>
    </xf>
    <xf numFmtId="0" fontId="13" fillId="15" borderId="53" xfId="0" applyFont="1" applyFill="1" applyBorder="1" applyAlignment="1">
      <alignment horizontal="center" vertical="center"/>
    </xf>
    <xf numFmtId="0" fontId="13" fillId="15" borderId="27" xfId="0" applyFont="1" applyFill="1" applyBorder="1" applyAlignment="1">
      <alignment horizontal="center" vertical="center"/>
    </xf>
    <xf numFmtId="4" fontId="104" fillId="0" borderId="89" xfId="58" applyNumberFormat="1" applyFont="1" applyFill="1" applyBorder="1" applyAlignment="1">
      <alignment horizontal="left" vertical="center" wrapText="1"/>
    </xf>
    <xf numFmtId="4" fontId="105" fillId="0" borderId="89" xfId="0" applyNumberFormat="1" applyFont="1" applyBorder="1" applyAlignment="1">
      <alignment horizontal="left" vertical="center" wrapText="1"/>
    </xf>
    <xf numFmtId="0" fontId="23" fillId="0" borderId="89" xfId="0" applyFont="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Alignment="1">
      <alignment/>
    </xf>
    <xf numFmtId="0" fontId="23" fillId="0" borderId="99" xfId="0" applyFont="1" applyBorder="1" applyAlignment="1">
      <alignment/>
    </xf>
    <xf numFmtId="0" fontId="13" fillId="15" borderId="30" xfId="0" applyFont="1" applyFill="1" applyBorder="1" applyAlignment="1">
      <alignment horizontal="center" vertical="center" wrapText="1"/>
    </xf>
    <xf numFmtId="0" fontId="13" fillId="15" borderId="13" xfId="0" applyFont="1" applyFill="1" applyBorder="1" applyAlignment="1">
      <alignment horizontal="center" vertical="center" wrapText="1"/>
    </xf>
    <xf numFmtId="0" fontId="13" fillId="15" borderId="31"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79" fillId="7" borderId="131" xfId="0" applyFont="1" applyFill="1" applyBorder="1" applyAlignment="1">
      <alignment horizontal="center" vertical="center"/>
    </xf>
    <xf numFmtId="0" fontId="79" fillId="7" borderId="132" xfId="0" applyFont="1" applyFill="1" applyBorder="1" applyAlignment="1">
      <alignment horizontal="center" vertical="center"/>
    </xf>
    <xf numFmtId="0" fontId="21" fillId="7" borderId="132" xfId="0" applyFont="1" applyFill="1" applyBorder="1" applyAlignment="1">
      <alignment horizontal="center" vertical="center"/>
    </xf>
    <xf numFmtId="0" fontId="21" fillId="7" borderId="25" xfId="0" applyFont="1" applyFill="1" applyBorder="1" applyAlignment="1">
      <alignment horizontal="center" vertical="center"/>
    </xf>
    <xf numFmtId="0" fontId="23" fillId="38" borderId="148" xfId="0" applyFont="1" applyFill="1" applyBorder="1" applyAlignment="1">
      <alignment horizontal="center" vertical="center"/>
    </xf>
    <xf numFmtId="0" fontId="23" fillId="38" borderId="50" xfId="0" applyFont="1" applyFill="1" applyBorder="1" applyAlignment="1">
      <alignment horizontal="center" vertical="center"/>
    </xf>
    <xf numFmtId="0" fontId="68" fillId="38" borderId="208" xfId="0" applyFont="1" applyFill="1" applyBorder="1" applyAlignment="1">
      <alignment horizontal="center" vertical="center" wrapText="1"/>
    </xf>
    <xf numFmtId="2" fontId="13" fillId="38" borderId="149" xfId="0" applyNumberFormat="1" applyFont="1" applyFill="1" applyBorder="1" applyAlignment="1">
      <alignment horizontal="center" vertical="center" wrapText="1"/>
    </xf>
    <xf numFmtId="0" fontId="3" fillId="38" borderId="89" xfId="0" applyFont="1" applyFill="1" applyBorder="1" applyAlignment="1">
      <alignment horizontal="center" vertical="center" wrapText="1"/>
    </xf>
    <xf numFmtId="0" fontId="3" fillId="38" borderId="90" xfId="0" applyFont="1" applyFill="1" applyBorder="1" applyAlignment="1">
      <alignment horizontal="center" vertical="center" wrapText="1"/>
    </xf>
    <xf numFmtId="2" fontId="105" fillId="0" borderId="89" xfId="0" applyNumberFormat="1" applyFont="1" applyFill="1" applyBorder="1" applyAlignment="1">
      <alignment horizontal="center" vertical="center" wrapText="1"/>
    </xf>
    <xf numFmtId="0" fontId="23" fillId="0" borderId="89" xfId="0" applyFont="1" applyBorder="1" applyAlignment="1">
      <alignment horizontal="center" vertical="center" wrapText="1"/>
    </xf>
    <xf numFmtId="0" fontId="23" fillId="0" borderId="9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23" fillId="0" borderId="98" xfId="0" applyFont="1" applyBorder="1" applyAlignment="1">
      <alignment horizontal="center" vertical="center" wrapText="1"/>
    </xf>
    <xf numFmtId="0" fontId="23" fillId="0" borderId="113" xfId="0" applyFont="1" applyBorder="1" applyAlignment="1">
      <alignment horizontal="center" vertical="center" wrapText="1"/>
    </xf>
    <xf numFmtId="0" fontId="23" fillId="0" borderId="20" xfId="0" applyFont="1" applyBorder="1" applyAlignment="1">
      <alignment horizontal="center" vertical="center" wrapText="1"/>
    </xf>
    <xf numFmtId="0" fontId="13" fillId="15" borderId="30" xfId="0" applyFont="1" applyFill="1" applyBorder="1" applyAlignment="1">
      <alignment horizontal="center" vertical="center"/>
    </xf>
    <xf numFmtId="0" fontId="13" fillId="15" borderId="13" xfId="0" applyFont="1" applyFill="1" applyBorder="1" applyAlignment="1">
      <alignment horizontal="center" vertical="center"/>
    </xf>
    <xf numFmtId="2" fontId="73" fillId="0" borderId="115" xfId="0" applyNumberFormat="1" applyFont="1" applyFill="1" applyBorder="1" applyAlignment="1">
      <alignment horizontal="left" vertical="top" wrapText="1"/>
    </xf>
    <xf numFmtId="0" fontId="19" fillId="0" borderId="13" xfId="0" applyFont="1" applyBorder="1" applyAlignment="1">
      <alignment horizontal="left" vertical="top" wrapText="1"/>
    </xf>
    <xf numFmtId="0" fontId="19" fillId="0" borderId="64" xfId="0" applyFont="1" applyBorder="1" applyAlignment="1">
      <alignment horizontal="left" vertical="top" wrapText="1"/>
    </xf>
    <xf numFmtId="2" fontId="73" fillId="0" borderId="214" xfId="0" applyNumberFormat="1" applyFont="1" applyFill="1" applyBorder="1" applyAlignment="1">
      <alignment horizontal="left" vertical="top" wrapText="1"/>
    </xf>
    <xf numFmtId="0" fontId="19" fillId="0" borderId="42" xfId="0" applyFont="1" applyBorder="1" applyAlignment="1">
      <alignment horizontal="left" vertical="top" wrapText="1"/>
    </xf>
    <xf numFmtId="0" fontId="19" fillId="0" borderId="215" xfId="0" applyFont="1" applyBorder="1" applyAlignment="1">
      <alignment horizontal="left" vertical="top" wrapText="1"/>
    </xf>
    <xf numFmtId="0" fontId="0" fillId="0" borderId="125" xfId="0" applyBorder="1" applyAlignment="1">
      <alignment horizontal="left" vertical="top" wrapText="1"/>
    </xf>
    <xf numFmtId="0" fontId="0" fillId="0" borderId="16" xfId="0" applyBorder="1" applyAlignment="1">
      <alignment horizontal="left" vertical="top" wrapText="1"/>
    </xf>
    <xf numFmtId="0" fontId="0" fillId="0" borderId="65" xfId="0" applyBorder="1" applyAlignment="1">
      <alignment horizontal="left" vertical="top" wrapText="1"/>
    </xf>
    <xf numFmtId="0" fontId="67" fillId="7" borderId="136" xfId="0" applyFont="1" applyFill="1" applyBorder="1" applyAlignment="1">
      <alignment horizontal="center" vertical="center" wrapText="1"/>
    </xf>
    <xf numFmtId="0" fontId="72" fillId="7" borderId="99" xfId="0" applyFont="1" applyFill="1" applyBorder="1" applyAlignment="1">
      <alignment horizontal="center" vertical="center" wrapText="1"/>
    </xf>
    <xf numFmtId="0" fontId="0" fillId="7" borderId="210" xfId="0" applyFont="1" applyFill="1" applyBorder="1" applyAlignment="1">
      <alignment horizontal="center" vertical="center" wrapText="1"/>
    </xf>
    <xf numFmtId="0" fontId="23" fillId="38" borderId="91" xfId="0" applyFont="1" applyFill="1" applyBorder="1" applyAlignment="1">
      <alignment horizontal="center" vertical="center"/>
    </xf>
    <xf numFmtId="0" fontId="23" fillId="38" borderId="49" xfId="0" applyFont="1" applyFill="1" applyBorder="1" applyAlignment="1">
      <alignment horizontal="center" vertical="center"/>
    </xf>
    <xf numFmtId="2" fontId="69" fillId="38" borderId="95" xfId="0" applyNumberFormat="1" applyFont="1" applyFill="1" applyBorder="1" applyAlignment="1">
      <alignment horizontal="center" vertical="center" wrapText="1"/>
    </xf>
    <xf numFmtId="0" fontId="68" fillId="38" borderId="187" xfId="0" applyFont="1" applyFill="1" applyBorder="1" applyAlignment="1">
      <alignment horizontal="center" vertical="center" wrapText="1"/>
    </xf>
    <xf numFmtId="2" fontId="13" fillId="38" borderId="95" xfId="0" applyNumberFormat="1" applyFont="1" applyFill="1" applyBorder="1" applyAlignment="1">
      <alignment horizontal="center" vertical="center" wrapText="1"/>
    </xf>
    <xf numFmtId="0" fontId="3" fillId="38" borderId="122" xfId="0" applyFont="1" applyFill="1" applyBorder="1" applyAlignment="1">
      <alignment horizontal="center" vertical="center" wrapText="1"/>
    </xf>
    <xf numFmtId="0" fontId="3" fillId="38" borderId="123" xfId="0" applyFont="1" applyFill="1" applyBorder="1" applyAlignment="1">
      <alignment horizontal="center" vertical="center" wrapText="1"/>
    </xf>
    <xf numFmtId="0" fontId="13" fillId="15" borderId="88" xfId="0" applyFont="1" applyFill="1" applyBorder="1" applyAlignment="1">
      <alignment horizontal="center" vertical="center" wrapText="1"/>
    </xf>
    <xf numFmtId="0" fontId="0" fillId="15" borderId="205" xfId="0" applyFill="1" applyBorder="1" applyAlignment="1">
      <alignment/>
    </xf>
    <xf numFmtId="0" fontId="0" fillId="15" borderId="101" xfId="0" applyFill="1" applyBorder="1" applyAlignment="1">
      <alignment/>
    </xf>
    <xf numFmtId="0" fontId="0" fillId="15" borderId="164" xfId="0" applyFill="1" applyBorder="1" applyAlignment="1">
      <alignment/>
    </xf>
    <xf numFmtId="0" fontId="27" fillId="0" borderId="112" xfId="0" applyNumberFormat="1" applyFont="1" applyBorder="1" applyAlignment="1">
      <alignment horizontal="left" vertical="center" wrapText="1"/>
    </xf>
    <xf numFmtId="0" fontId="27" fillId="0" borderId="112" xfId="0" applyFont="1" applyBorder="1" applyAlignment="1">
      <alignment horizontal="left" vertical="center" wrapText="1"/>
    </xf>
    <xf numFmtId="0" fontId="27" fillId="0" borderId="104" xfId="0" applyFont="1" applyBorder="1" applyAlignment="1">
      <alignment horizontal="left" vertical="center" wrapText="1"/>
    </xf>
    <xf numFmtId="0" fontId="27" fillId="0" borderId="73" xfId="0" applyFont="1" applyBorder="1" applyAlignment="1">
      <alignment horizontal="left" vertical="center" wrapText="1"/>
    </xf>
    <xf numFmtId="0" fontId="27" fillId="0" borderId="102" xfId="0" applyFont="1" applyBorder="1" applyAlignment="1">
      <alignment horizontal="left" vertical="center" wrapText="1"/>
    </xf>
    <xf numFmtId="0" fontId="67" fillId="7" borderId="166" xfId="0" applyFont="1" applyFill="1" applyBorder="1" applyAlignment="1">
      <alignment horizontal="center" vertical="center" wrapText="1"/>
    </xf>
    <xf numFmtId="0" fontId="66" fillId="7" borderId="112" xfId="0" applyFont="1" applyFill="1" applyBorder="1" applyAlignment="1">
      <alignment horizontal="center" vertical="center" wrapText="1"/>
    </xf>
    <xf numFmtId="0" fontId="0" fillId="7" borderId="112" xfId="0" applyFont="1" applyFill="1" applyBorder="1" applyAlignment="1">
      <alignment vertical="center" wrapText="1"/>
    </xf>
    <xf numFmtId="0" fontId="0" fillId="7" borderId="104" xfId="0" applyFont="1" applyFill="1" applyBorder="1" applyAlignment="1">
      <alignment vertical="center" wrapText="1"/>
    </xf>
    <xf numFmtId="0" fontId="13" fillId="15" borderId="34" xfId="0" applyFont="1" applyFill="1" applyBorder="1" applyAlignment="1">
      <alignment horizontal="center" vertical="center" wrapText="1"/>
    </xf>
    <xf numFmtId="0" fontId="13" fillId="15" borderId="23" xfId="0" applyFont="1" applyFill="1" applyBorder="1" applyAlignment="1">
      <alignment horizontal="center" vertical="center" wrapText="1"/>
    </xf>
    <xf numFmtId="3" fontId="64" fillId="0" borderId="216" xfId="0" applyNumberFormat="1" applyFont="1" applyFill="1" applyBorder="1" applyAlignment="1">
      <alignment horizontal="left" vertical="top" wrapText="1"/>
    </xf>
    <xf numFmtId="0" fontId="27" fillId="0" borderId="23" xfId="0" applyFont="1" applyBorder="1" applyAlignment="1">
      <alignment horizontal="left" vertical="top" wrapText="1"/>
    </xf>
    <xf numFmtId="0" fontId="27" fillId="0" borderId="197" xfId="0" applyFont="1" applyBorder="1" applyAlignment="1">
      <alignment horizontal="left" vertical="top" wrapText="1"/>
    </xf>
    <xf numFmtId="0" fontId="13" fillId="15" borderId="53" xfId="0" applyFont="1" applyFill="1" applyBorder="1" applyAlignment="1">
      <alignment horizontal="left" vertical="center" wrapText="1"/>
    </xf>
    <xf numFmtId="0" fontId="13" fillId="15" borderId="27" xfId="0" applyFont="1" applyFill="1" applyBorder="1" applyAlignment="1">
      <alignment horizontal="left" vertical="center" wrapText="1"/>
    </xf>
    <xf numFmtId="4" fontId="63" fillId="0" borderId="27" xfId="0" applyNumberFormat="1" applyFont="1" applyFill="1" applyBorder="1" applyAlignment="1">
      <alignment horizontal="center" vertical="center"/>
    </xf>
    <xf numFmtId="4" fontId="0" fillId="0" borderId="46" xfId="0" applyNumberFormat="1" applyBorder="1" applyAlignment="1">
      <alignment horizontal="center" vertical="center"/>
    </xf>
    <xf numFmtId="3" fontId="62" fillId="0" borderId="217" xfId="0" applyNumberFormat="1" applyFont="1" applyFill="1" applyBorder="1" applyAlignment="1">
      <alignment horizontal="left" vertical="top" wrapText="1"/>
    </xf>
    <xf numFmtId="0" fontId="19" fillId="0" borderId="27" xfId="0" applyFont="1" applyBorder="1" applyAlignment="1">
      <alignment horizontal="left" vertical="top" wrapText="1"/>
    </xf>
    <xf numFmtId="0" fontId="19" fillId="0" borderId="198" xfId="0" applyFont="1" applyBorder="1" applyAlignment="1">
      <alignment horizontal="left" vertical="top" wrapText="1"/>
    </xf>
    <xf numFmtId="0" fontId="13" fillId="15" borderId="30" xfId="0" applyFont="1" applyFill="1" applyBorder="1" applyAlignment="1">
      <alignment horizontal="left" vertical="center" wrapText="1"/>
    </xf>
    <xf numFmtId="0" fontId="13" fillId="15" borderId="13" xfId="0" applyFont="1" applyFill="1" applyBorder="1" applyAlignment="1">
      <alignment horizontal="left" vertical="center" wrapText="1"/>
    </xf>
    <xf numFmtId="4" fontId="63" fillId="0" borderId="13" xfId="0" applyNumberFormat="1" applyFont="1" applyFill="1" applyBorder="1" applyAlignment="1">
      <alignment horizontal="center" vertical="center"/>
    </xf>
    <xf numFmtId="4" fontId="0" fillId="0" borderId="14" xfId="0" applyNumberFormat="1" applyBorder="1" applyAlignment="1">
      <alignment horizontal="center" vertical="center"/>
    </xf>
    <xf numFmtId="3" fontId="64" fillId="0" borderId="115" xfId="0" applyNumberFormat="1" applyFont="1" applyFill="1" applyBorder="1" applyAlignment="1">
      <alignment horizontal="left" vertical="top" wrapText="1"/>
    </xf>
    <xf numFmtId="0" fontId="27" fillId="0" borderId="13" xfId="0" applyFont="1" applyBorder="1" applyAlignment="1">
      <alignment horizontal="left" vertical="top" wrapText="1"/>
    </xf>
    <xf numFmtId="0" fontId="27" fillId="0" borderId="64" xfId="0" applyFont="1" applyBorder="1" applyAlignment="1">
      <alignment horizontal="left" vertical="top" wrapText="1"/>
    </xf>
    <xf numFmtId="0" fontId="0" fillId="0" borderId="115" xfId="0" applyBorder="1" applyAlignment="1">
      <alignment horizontal="left" vertical="top" wrapText="1"/>
    </xf>
    <xf numFmtId="0" fontId="0" fillId="0" borderId="13" xfId="0" applyBorder="1" applyAlignment="1">
      <alignment horizontal="left" vertical="top" wrapText="1"/>
    </xf>
    <xf numFmtId="0" fontId="0" fillId="0" borderId="64" xfId="0" applyBorder="1" applyAlignment="1">
      <alignment horizontal="left" vertical="top" wrapText="1"/>
    </xf>
    <xf numFmtId="0" fontId="0" fillId="15" borderId="13" xfId="0" applyFont="1" applyFill="1" applyBorder="1" applyAlignment="1">
      <alignment horizontal="left" vertical="center" wrapText="1"/>
    </xf>
    <xf numFmtId="3" fontId="62" fillId="0" borderId="116" xfId="0" applyNumberFormat="1" applyFont="1" applyFill="1" applyBorder="1" applyAlignment="1">
      <alignment horizontal="center" vertical="center" wrapText="1"/>
    </xf>
    <xf numFmtId="0" fontId="19" fillId="0" borderId="117" xfId="0" applyFont="1" applyBorder="1" applyAlignment="1">
      <alignment horizontal="center" vertical="center" wrapText="1"/>
    </xf>
    <xf numFmtId="0" fontId="19" fillId="0" borderId="11" xfId="0" applyFont="1" applyBorder="1" applyAlignment="1">
      <alignment horizontal="center" vertical="center" wrapText="1"/>
    </xf>
    <xf numFmtId="0" fontId="13" fillId="15" borderId="114" xfId="0" applyFont="1" applyFill="1" applyBorder="1" applyAlignment="1">
      <alignment horizontal="left" vertical="center" wrapText="1"/>
    </xf>
    <xf numFmtId="4" fontId="63" fillId="0" borderId="40" xfId="0" applyNumberFormat="1" applyFont="1" applyFill="1" applyBorder="1" applyAlignment="1">
      <alignment horizontal="center" vertical="center"/>
    </xf>
    <xf numFmtId="0" fontId="0" fillId="0" borderId="118" xfId="0" applyBorder="1" applyAlignment="1">
      <alignment horizontal="center" vertical="center"/>
    </xf>
    <xf numFmtId="0" fontId="23" fillId="15" borderId="218" xfId="0" applyFont="1" applyFill="1" applyBorder="1" applyAlignment="1">
      <alignment horizontal="left" vertical="center" wrapText="1"/>
    </xf>
    <xf numFmtId="0" fontId="0" fillId="15" borderId="48" xfId="0" applyFont="1" applyFill="1" applyBorder="1" applyAlignment="1">
      <alignment horizontal="left" vertical="center" wrapText="1"/>
    </xf>
    <xf numFmtId="4" fontId="63" fillId="0" borderId="48" xfId="0" applyNumberFormat="1" applyFont="1" applyFill="1" applyBorder="1" applyAlignment="1">
      <alignment horizontal="center" vertical="center"/>
    </xf>
    <xf numFmtId="0" fontId="23" fillId="15" borderId="30" xfId="0" applyFont="1" applyFill="1" applyBorder="1" applyAlignment="1">
      <alignment horizontal="left" vertical="center" wrapText="1"/>
    </xf>
    <xf numFmtId="3" fontId="104" fillId="0" borderId="180" xfId="0" applyNumberFormat="1" applyFont="1" applyFill="1" applyBorder="1" applyAlignment="1">
      <alignment horizontal="center" vertical="center" wrapText="1"/>
    </xf>
    <xf numFmtId="0" fontId="23" fillId="0" borderId="18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19" xfId="0" applyFont="1" applyBorder="1" applyAlignment="1">
      <alignment horizontal="center" vertical="center" wrapText="1"/>
    </xf>
    <xf numFmtId="0" fontId="23" fillId="15" borderId="219" xfId="0" applyFont="1" applyFill="1" applyBorder="1" applyAlignment="1">
      <alignment horizontal="left" vertical="center" wrapText="1"/>
    </xf>
    <xf numFmtId="0" fontId="0" fillId="15" borderId="47" xfId="0" applyFont="1" applyFill="1" applyBorder="1" applyAlignment="1">
      <alignment horizontal="left" vertical="center" wrapText="1"/>
    </xf>
    <xf numFmtId="4" fontId="63" fillId="0" borderId="47" xfId="0" applyNumberFormat="1" applyFont="1" applyFill="1" applyBorder="1" applyAlignment="1">
      <alignment horizontal="center" vertical="center"/>
    </xf>
    <xf numFmtId="4" fontId="0" fillId="0" borderId="220" xfId="0" applyNumberFormat="1" applyBorder="1" applyAlignment="1">
      <alignment horizontal="center" vertical="center"/>
    </xf>
    <xf numFmtId="4" fontId="0" fillId="0" borderId="221" xfId="0" applyNumberFormat="1" applyBorder="1" applyAlignment="1">
      <alignment horizontal="center" vertical="center"/>
    </xf>
    <xf numFmtId="0" fontId="0" fillId="0" borderId="154" xfId="0" applyBorder="1" applyAlignment="1">
      <alignment/>
    </xf>
    <xf numFmtId="0" fontId="0" fillId="0" borderId="112" xfId="0" applyBorder="1" applyAlignment="1">
      <alignment/>
    </xf>
    <xf numFmtId="0" fontId="0" fillId="0" borderId="155" xfId="0" applyBorder="1" applyAlignment="1">
      <alignment/>
    </xf>
    <xf numFmtId="0" fontId="0" fillId="0" borderId="96" xfId="0" applyBorder="1" applyAlignment="1">
      <alignment/>
    </xf>
    <xf numFmtId="0" fontId="0" fillId="0" borderId="222" xfId="0" applyBorder="1" applyAlignment="1">
      <alignment/>
    </xf>
    <xf numFmtId="0" fontId="0" fillId="0" borderId="141" xfId="0" applyBorder="1" applyAlignment="1">
      <alignment/>
    </xf>
    <xf numFmtId="0" fontId="0" fillId="0" borderId="73" xfId="0" applyBorder="1" applyAlignment="1">
      <alignment/>
    </xf>
    <xf numFmtId="0" fontId="0" fillId="0" borderId="87" xfId="0"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Стиль 1" xfId="60"/>
    <cellStyle name="Стиль 1 2"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1219200</xdr:colOff>
      <xdr:row>37</xdr:row>
      <xdr:rowOff>238125</xdr:rowOff>
    </xdr:from>
    <xdr:to>
      <xdr:col>12</xdr:col>
      <xdr:colOff>1552575</xdr:colOff>
      <xdr:row>41</xdr:row>
      <xdr:rowOff>228600</xdr:rowOff>
    </xdr:to>
    <xdr:pic>
      <xdr:nvPicPr>
        <xdr:cNvPr id="1" name="Picture 2" descr="C:\Users\Mirilenko\Pictures\крепеж.jpg"/>
        <xdr:cNvPicPr preferRelativeResize="1">
          <a:picLocks noChangeAspect="1"/>
        </xdr:cNvPicPr>
      </xdr:nvPicPr>
      <xdr:blipFill>
        <a:blip r:embed="rId1"/>
        <a:stretch>
          <a:fillRect/>
        </a:stretch>
      </xdr:blipFill>
      <xdr:spPr>
        <a:xfrm>
          <a:off x="13668375" y="17764125"/>
          <a:ext cx="2952750" cy="1905000"/>
        </a:xfrm>
        <a:prstGeom prst="rect">
          <a:avLst/>
        </a:prstGeom>
        <a:noFill/>
        <a:ln w="9525" cmpd="sng">
          <a:noFill/>
        </a:ln>
      </xdr:spPr>
    </xdr:pic>
    <xdr:clientData/>
  </xdr:twoCellAnchor>
  <xdr:twoCellAnchor editAs="oneCell">
    <xdr:from>
      <xdr:col>0</xdr:col>
      <xdr:colOff>0</xdr:colOff>
      <xdr:row>0</xdr:row>
      <xdr:rowOff>19050</xdr:rowOff>
    </xdr:from>
    <xdr:to>
      <xdr:col>0</xdr:col>
      <xdr:colOff>1685925</xdr:colOff>
      <xdr:row>5</xdr:row>
      <xdr:rowOff>9525</xdr:rowOff>
    </xdr:to>
    <xdr:pic>
      <xdr:nvPicPr>
        <xdr:cNvPr id="2" name="Рисунок 6"/>
        <xdr:cNvPicPr preferRelativeResize="1">
          <a:picLocks noChangeAspect="1"/>
        </xdr:cNvPicPr>
      </xdr:nvPicPr>
      <xdr:blipFill>
        <a:blip r:embed="rId2"/>
        <a:stretch>
          <a:fillRect/>
        </a:stretch>
      </xdr:blipFill>
      <xdr:spPr>
        <a:xfrm>
          <a:off x="0" y="19050"/>
          <a:ext cx="168592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1</xdr:col>
      <xdr:colOff>619125</xdr:colOff>
      <xdr:row>4</xdr:row>
      <xdr:rowOff>142875</xdr:rowOff>
    </xdr:to>
    <xdr:pic>
      <xdr:nvPicPr>
        <xdr:cNvPr id="1" name="Picture 20"/>
        <xdr:cNvPicPr preferRelativeResize="1">
          <a:picLocks noChangeAspect="1"/>
        </xdr:cNvPicPr>
      </xdr:nvPicPr>
      <xdr:blipFill>
        <a:blip r:embed="rId1"/>
        <a:stretch>
          <a:fillRect/>
        </a:stretch>
      </xdr:blipFill>
      <xdr:spPr>
        <a:xfrm>
          <a:off x="104775" y="38100"/>
          <a:ext cx="3800475" cy="2028825"/>
        </a:xfrm>
        <a:prstGeom prst="rect">
          <a:avLst/>
        </a:prstGeom>
        <a:noFill/>
        <a:ln w="9525" cmpd="sng">
          <a:noFill/>
        </a:ln>
      </xdr:spPr>
    </xdr:pic>
    <xdr:clientData/>
  </xdr:twoCellAnchor>
  <xdr:twoCellAnchor>
    <xdr:from>
      <xdr:col>0</xdr:col>
      <xdr:colOff>0</xdr:colOff>
      <xdr:row>4</xdr:row>
      <xdr:rowOff>190500</xdr:rowOff>
    </xdr:from>
    <xdr:to>
      <xdr:col>1</xdr:col>
      <xdr:colOff>647700</xdr:colOff>
      <xdr:row>9</xdr:row>
      <xdr:rowOff>47625</xdr:rowOff>
    </xdr:to>
    <xdr:pic>
      <xdr:nvPicPr>
        <xdr:cNvPr id="2" name="Picture 21"/>
        <xdr:cNvPicPr preferRelativeResize="1">
          <a:picLocks noChangeAspect="1"/>
        </xdr:cNvPicPr>
      </xdr:nvPicPr>
      <xdr:blipFill>
        <a:blip r:embed="rId2"/>
        <a:stretch>
          <a:fillRect/>
        </a:stretch>
      </xdr:blipFill>
      <xdr:spPr>
        <a:xfrm>
          <a:off x="0" y="2114550"/>
          <a:ext cx="39338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0</xdr:col>
      <xdr:colOff>3333750</xdr:colOff>
      <xdr:row>6</xdr:row>
      <xdr:rowOff>133350</xdr:rowOff>
    </xdr:to>
    <xdr:pic>
      <xdr:nvPicPr>
        <xdr:cNvPr id="1" name="Picture 27"/>
        <xdr:cNvPicPr preferRelativeResize="1">
          <a:picLocks noChangeAspect="1"/>
        </xdr:cNvPicPr>
      </xdr:nvPicPr>
      <xdr:blipFill>
        <a:blip r:embed="rId1"/>
        <a:stretch>
          <a:fillRect/>
        </a:stretch>
      </xdr:blipFill>
      <xdr:spPr>
        <a:xfrm>
          <a:off x="47625" y="66675"/>
          <a:ext cx="3295650" cy="1857375"/>
        </a:xfrm>
        <a:prstGeom prst="rect">
          <a:avLst/>
        </a:prstGeom>
        <a:noFill/>
        <a:ln w="9525" cmpd="sng">
          <a:noFill/>
        </a:ln>
      </xdr:spPr>
    </xdr:pic>
    <xdr:clientData/>
  </xdr:twoCellAnchor>
  <xdr:twoCellAnchor>
    <xdr:from>
      <xdr:col>0</xdr:col>
      <xdr:colOff>66675</xdr:colOff>
      <xdr:row>6</xdr:row>
      <xdr:rowOff>142875</xdr:rowOff>
    </xdr:from>
    <xdr:to>
      <xdr:col>0</xdr:col>
      <xdr:colOff>3333750</xdr:colOff>
      <xdr:row>8</xdr:row>
      <xdr:rowOff>228600</xdr:rowOff>
    </xdr:to>
    <xdr:pic>
      <xdr:nvPicPr>
        <xdr:cNvPr id="2" name="Picture 28"/>
        <xdr:cNvPicPr preferRelativeResize="1">
          <a:picLocks noChangeAspect="1"/>
        </xdr:cNvPicPr>
      </xdr:nvPicPr>
      <xdr:blipFill>
        <a:blip r:embed="rId2"/>
        <a:stretch>
          <a:fillRect/>
        </a:stretch>
      </xdr:blipFill>
      <xdr:spPr>
        <a:xfrm>
          <a:off x="66675" y="1933575"/>
          <a:ext cx="32670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28575</xdr:colOff>
      <xdr:row>8</xdr:row>
      <xdr:rowOff>180975</xdr:rowOff>
    </xdr:to>
    <xdr:pic>
      <xdr:nvPicPr>
        <xdr:cNvPr id="1" name="Picture 1"/>
        <xdr:cNvPicPr preferRelativeResize="1">
          <a:picLocks noChangeAspect="1"/>
        </xdr:cNvPicPr>
      </xdr:nvPicPr>
      <xdr:blipFill>
        <a:blip r:embed="rId1"/>
        <a:stretch>
          <a:fillRect/>
        </a:stretch>
      </xdr:blipFill>
      <xdr:spPr>
        <a:xfrm>
          <a:off x="38100" y="0"/>
          <a:ext cx="3905250" cy="2133600"/>
        </a:xfrm>
        <a:prstGeom prst="rect">
          <a:avLst/>
        </a:prstGeom>
        <a:noFill/>
        <a:ln w="9525" cmpd="sng">
          <a:noFill/>
        </a:ln>
      </xdr:spPr>
    </xdr:pic>
    <xdr:clientData/>
  </xdr:twoCellAnchor>
  <xdr:twoCellAnchor>
    <xdr:from>
      <xdr:col>0</xdr:col>
      <xdr:colOff>0</xdr:colOff>
      <xdr:row>8</xdr:row>
      <xdr:rowOff>171450</xdr:rowOff>
    </xdr:from>
    <xdr:to>
      <xdr:col>1</xdr:col>
      <xdr:colOff>85725</xdr:colOff>
      <xdr:row>11</xdr:row>
      <xdr:rowOff>28575</xdr:rowOff>
    </xdr:to>
    <xdr:pic>
      <xdr:nvPicPr>
        <xdr:cNvPr id="2" name="Picture 2"/>
        <xdr:cNvPicPr preferRelativeResize="1">
          <a:picLocks noChangeAspect="1"/>
        </xdr:cNvPicPr>
      </xdr:nvPicPr>
      <xdr:blipFill>
        <a:blip r:embed="rId2"/>
        <a:stretch>
          <a:fillRect/>
        </a:stretch>
      </xdr:blipFill>
      <xdr:spPr>
        <a:xfrm>
          <a:off x="0" y="2124075"/>
          <a:ext cx="40005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1104900</xdr:colOff>
      <xdr:row>5</xdr:row>
      <xdr:rowOff>142875</xdr:rowOff>
    </xdr:to>
    <xdr:pic>
      <xdr:nvPicPr>
        <xdr:cNvPr id="1" name="Picture 20"/>
        <xdr:cNvPicPr preferRelativeResize="1">
          <a:picLocks noChangeAspect="1"/>
        </xdr:cNvPicPr>
      </xdr:nvPicPr>
      <xdr:blipFill>
        <a:blip r:embed="rId1"/>
        <a:stretch>
          <a:fillRect/>
        </a:stretch>
      </xdr:blipFill>
      <xdr:spPr>
        <a:xfrm>
          <a:off x="0" y="19050"/>
          <a:ext cx="3457575" cy="1924050"/>
        </a:xfrm>
        <a:prstGeom prst="rect">
          <a:avLst/>
        </a:prstGeom>
        <a:noFill/>
        <a:ln w="9525" cmpd="sng">
          <a:noFill/>
        </a:ln>
      </xdr:spPr>
    </xdr:pic>
    <xdr:clientData/>
  </xdr:twoCellAnchor>
  <xdr:twoCellAnchor>
    <xdr:from>
      <xdr:col>0</xdr:col>
      <xdr:colOff>0</xdr:colOff>
      <xdr:row>5</xdr:row>
      <xdr:rowOff>152400</xdr:rowOff>
    </xdr:from>
    <xdr:to>
      <xdr:col>1</xdr:col>
      <xdr:colOff>1143000</xdr:colOff>
      <xdr:row>9</xdr:row>
      <xdr:rowOff>0</xdr:rowOff>
    </xdr:to>
    <xdr:pic>
      <xdr:nvPicPr>
        <xdr:cNvPr id="2" name="Picture 21"/>
        <xdr:cNvPicPr preferRelativeResize="1">
          <a:picLocks noChangeAspect="1"/>
        </xdr:cNvPicPr>
      </xdr:nvPicPr>
      <xdr:blipFill>
        <a:blip r:embed="rId2"/>
        <a:stretch>
          <a:fillRect/>
        </a:stretch>
      </xdr:blipFill>
      <xdr:spPr>
        <a:xfrm>
          <a:off x="0" y="1952625"/>
          <a:ext cx="34956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34</xdr:row>
      <xdr:rowOff>0</xdr:rowOff>
    </xdr:from>
    <xdr:to>
      <xdr:col>1</xdr:col>
      <xdr:colOff>1247775</xdr:colOff>
      <xdr:row>34</xdr:row>
      <xdr:rowOff>0</xdr:rowOff>
    </xdr:to>
    <xdr:pic>
      <xdr:nvPicPr>
        <xdr:cNvPr id="1" name="Рисунок 5"/>
        <xdr:cNvPicPr preferRelativeResize="1">
          <a:picLocks noChangeAspect="1"/>
        </xdr:cNvPicPr>
      </xdr:nvPicPr>
      <xdr:blipFill>
        <a:blip r:embed="rId1"/>
        <a:stretch>
          <a:fillRect/>
        </a:stretch>
      </xdr:blipFill>
      <xdr:spPr>
        <a:xfrm>
          <a:off x="4524375" y="13611225"/>
          <a:ext cx="0" cy="0"/>
        </a:xfrm>
        <a:prstGeom prst="rect">
          <a:avLst/>
        </a:prstGeom>
        <a:noFill/>
        <a:ln w="9525" cmpd="sng">
          <a:noFill/>
        </a:ln>
      </xdr:spPr>
    </xdr:pic>
    <xdr:clientData/>
  </xdr:twoCellAnchor>
  <xdr:twoCellAnchor>
    <xdr:from>
      <xdr:col>1</xdr:col>
      <xdr:colOff>1476375</xdr:colOff>
      <xdr:row>34</xdr:row>
      <xdr:rowOff>0</xdr:rowOff>
    </xdr:from>
    <xdr:to>
      <xdr:col>1</xdr:col>
      <xdr:colOff>1247775</xdr:colOff>
      <xdr:row>34</xdr:row>
      <xdr:rowOff>0</xdr:rowOff>
    </xdr:to>
    <xdr:pic>
      <xdr:nvPicPr>
        <xdr:cNvPr id="2" name="Рисунок 5"/>
        <xdr:cNvPicPr preferRelativeResize="1">
          <a:picLocks noChangeAspect="1"/>
        </xdr:cNvPicPr>
      </xdr:nvPicPr>
      <xdr:blipFill>
        <a:blip r:embed="rId1"/>
        <a:stretch>
          <a:fillRect/>
        </a:stretch>
      </xdr:blipFill>
      <xdr:spPr>
        <a:xfrm>
          <a:off x="4524375" y="13611225"/>
          <a:ext cx="0" cy="0"/>
        </a:xfrm>
        <a:prstGeom prst="rect">
          <a:avLst/>
        </a:prstGeom>
        <a:noFill/>
        <a:ln w="9525" cmpd="sng">
          <a:noFill/>
        </a:ln>
      </xdr:spPr>
    </xdr:pic>
    <xdr:clientData/>
  </xdr:twoCellAnchor>
  <xdr:twoCellAnchor editAs="oneCell">
    <xdr:from>
      <xdr:col>0</xdr:col>
      <xdr:colOff>0</xdr:colOff>
      <xdr:row>0</xdr:row>
      <xdr:rowOff>0</xdr:rowOff>
    </xdr:from>
    <xdr:to>
      <xdr:col>0</xdr:col>
      <xdr:colOff>2514600</xdr:colOff>
      <xdr:row>9</xdr:row>
      <xdr:rowOff>9525</xdr:rowOff>
    </xdr:to>
    <xdr:pic>
      <xdr:nvPicPr>
        <xdr:cNvPr id="3" name="Рисунок 4"/>
        <xdr:cNvPicPr preferRelativeResize="1">
          <a:picLocks noChangeAspect="1"/>
        </xdr:cNvPicPr>
      </xdr:nvPicPr>
      <xdr:blipFill>
        <a:blip r:embed="rId2"/>
        <a:stretch>
          <a:fillRect/>
        </a:stretch>
      </xdr:blipFill>
      <xdr:spPr>
        <a:xfrm>
          <a:off x="0" y="0"/>
          <a:ext cx="2514600" cy="2209800"/>
        </a:xfrm>
        <a:prstGeom prst="rect">
          <a:avLst/>
        </a:prstGeom>
        <a:noFill/>
        <a:ln w="9525" cmpd="sng">
          <a:noFill/>
        </a:ln>
      </xdr:spPr>
    </xdr:pic>
    <xdr:clientData/>
  </xdr:twoCellAnchor>
  <xdr:twoCellAnchor>
    <xdr:from>
      <xdr:col>1</xdr:col>
      <xdr:colOff>1476375</xdr:colOff>
      <xdr:row>42</xdr:row>
      <xdr:rowOff>0</xdr:rowOff>
    </xdr:from>
    <xdr:to>
      <xdr:col>1</xdr:col>
      <xdr:colOff>1247775</xdr:colOff>
      <xdr:row>42</xdr:row>
      <xdr:rowOff>0</xdr:rowOff>
    </xdr:to>
    <xdr:pic>
      <xdr:nvPicPr>
        <xdr:cNvPr id="4" name="Рисунок 5"/>
        <xdr:cNvPicPr preferRelativeResize="1">
          <a:picLocks noChangeAspect="1"/>
        </xdr:cNvPicPr>
      </xdr:nvPicPr>
      <xdr:blipFill>
        <a:blip r:embed="rId1"/>
        <a:stretch>
          <a:fillRect/>
        </a:stretch>
      </xdr:blipFill>
      <xdr:spPr>
        <a:xfrm>
          <a:off x="4524375" y="18640425"/>
          <a:ext cx="0" cy="0"/>
        </a:xfrm>
        <a:prstGeom prst="rect">
          <a:avLst/>
        </a:prstGeom>
        <a:noFill/>
        <a:ln w="9525" cmpd="sng">
          <a:noFill/>
        </a:ln>
      </xdr:spPr>
    </xdr:pic>
    <xdr:clientData/>
  </xdr:twoCellAnchor>
  <xdr:twoCellAnchor>
    <xdr:from>
      <xdr:col>1</xdr:col>
      <xdr:colOff>1476375</xdr:colOff>
      <xdr:row>42</xdr:row>
      <xdr:rowOff>0</xdr:rowOff>
    </xdr:from>
    <xdr:to>
      <xdr:col>1</xdr:col>
      <xdr:colOff>1247775</xdr:colOff>
      <xdr:row>42</xdr:row>
      <xdr:rowOff>0</xdr:rowOff>
    </xdr:to>
    <xdr:pic>
      <xdr:nvPicPr>
        <xdr:cNvPr id="5" name="Рисунок 5"/>
        <xdr:cNvPicPr preferRelativeResize="1">
          <a:picLocks noChangeAspect="1"/>
        </xdr:cNvPicPr>
      </xdr:nvPicPr>
      <xdr:blipFill>
        <a:blip r:embed="rId1"/>
        <a:stretch>
          <a:fillRect/>
        </a:stretch>
      </xdr:blipFill>
      <xdr:spPr>
        <a:xfrm>
          <a:off x="4524375" y="18640425"/>
          <a:ext cx="0" cy="0"/>
        </a:xfrm>
        <a:prstGeom prst="rect">
          <a:avLst/>
        </a:prstGeom>
        <a:noFill/>
        <a:ln w="9525" cmpd="sng">
          <a:noFill/>
        </a:ln>
      </xdr:spPr>
    </xdr:pic>
    <xdr:clientData/>
  </xdr:twoCellAnchor>
  <xdr:twoCellAnchor>
    <xdr:from>
      <xdr:col>1</xdr:col>
      <xdr:colOff>1476375</xdr:colOff>
      <xdr:row>46</xdr:row>
      <xdr:rowOff>0</xdr:rowOff>
    </xdr:from>
    <xdr:to>
      <xdr:col>1</xdr:col>
      <xdr:colOff>1247775</xdr:colOff>
      <xdr:row>46</xdr:row>
      <xdr:rowOff>0</xdr:rowOff>
    </xdr:to>
    <xdr:pic>
      <xdr:nvPicPr>
        <xdr:cNvPr id="6" name="Рисунок 5"/>
        <xdr:cNvPicPr preferRelativeResize="1">
          <a:picLocks noChangeAspect="1"/>
        </xdr:cNvPicPr>
      </xdr:nvPicPr>
      <xdr:blipFill>
        <a:blip r:embed="rId1"/>
        <a:stretch>
          <a:fillRect/>
        </a:stretch>
      </xdr:blipFill>
      <xdr:spPr>
        <a:xfrm>
          <a:off x="4524375" y="20145375"/>
          <a:ext cx="0" cy="0"/>
        </a:xfrm>
        <a:prstGeom prst="rect">
          <a:avLst/>
        </a:prstGeom>
        <a:noFill/>
        <a:ln w="9525" cmpd="sng">
          <a:noFill/>
        </a:ln>
      </xdr:spPr>
    </xdr:pic>
    <xdr:clientData/>
  </xdr:twoCellAnchor>
  <xdr:twoCellAnchor>
    <xdr:from>
      <xdr:col>1</xdr:col>
      <xdr:colOff>1476375</xdr:colOff>
      <xdr:row>46</xdr:row>
      <xdr:rowOff>0</xdr:rowOff>
    </xdr:from>
    <xdr:to>
      <xdr:col>1</xdr:col>
      <xdr:colOff>1247775</xdr:colOff>
      <xdr:row>46</xdr:row>
      <xdr:rowOff>0</xdr:rowOff>
    </xdr:to>
    <xdr:pic>
      <xdr:nvPicPr>
        <xdr:cNvPr id="7" name="Рисунок 5"/>
        <xdr:cNvPicPr preferRelativeResize="1">
          <a:picLocks noChangeAspect="1"/>
        </xdr:cNvPicPr>
      </xdr:nvPicPr>
      <xdr:blipFill>
        <a:blip r:embed="rId1"/>
        <a:stretch>
          <a:fillRect/>
        </a:stretch>
      </xdr:blipFill>
      <xdr:spPr>
        <a:xfrm>
          <a:off x="4524375" y="20145375"/>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xdr:colOff>
      <xdr:row>9</xdr:row>
      <xdr:rowOff>38100</xdr:rowOff>
    </xdr:to>
    <xdr:pic>
      <xdr:nvPicPr>
        <xdr:cNvPr id="1" name="Рисунок 1"/>
        <xdr:cNvPicPr preferRelativeResize="1">
          <a:picLocks noChangeAspect="1"/>
        </xdr:cNvPicPr>
      </xdr:nvPicPr>
      <xdr:blipFill>
        <a:blip r:embed="rId1"/>
        <a:stretch>
          <a:fillRect/>
        </a:stretch>
      </xdr:blipFill>
      <xdr:spPr>
        <a:xfrm>
          <a:off x="0" y="0"/>
          <a:ext cx="1581150" cy="1381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1171575</xdr:colOff>
      <xdr:row>5</xdr:row>
      <xdr:rowOff>219075</xdr:rowOff>
    </xdr:to>
    <xdr:pic>
      <xdr:nvPicPr>
        <xdr:cNvPr id="1" name="Picture 1"/>
        <xdr:cNvPicPr preferRelativeResize="1">
          <a:picLocks noChangeAspect="1"/>
        </xdr:cNvPicPr>
      </xdr:nvPicPr>
      <xdr:blipFill>
        <a:blip r:embed="rId1"/>
        <a:stretch>
          <a:fillRect/>
        </a:stretch>
      </xdr:blipFill>
      <xdr:spPr>
        <a:xfrm>
          <a:off x="0" y="19050"/>
          <a:ext cx="4381500" cy="2238375"/>
        </a:xfrm>
        <a:prstGeom prst="rect">
          <a:avLst/>
        </a:prstGeom>
        <a:noFill/>
        <a:ln w="9525" cmpd="sng">
          <a:noFill/>
        </a:ln>
      </xdr:spPr>
    </xdr:pic>
    <xdr:clientData/>
  </xdr:twoCellAnchor>
  <xdr:twoCellAnchor>
    <xdr:from>
      <xdr:col>0</xdr:col>
      <xdr:colOff>0</xdr:colOff>
      <xdr:row>5</xdr:row>
      <xdr:rowOff>257175</xdr:rowOff>
    </xdr:from>
    <xdr:to>
      <xdr:col>1</xdr:col>
      <xdr:colOff>1219200</xdr:colOff>
      <xdr:row>9</xdr:row>
      <xdr:rowOff>19050</xdr:rowOff>
    </xdr:to>
    <xdr:pic>
      <xdr:nvPicPr>
        <xdr:cNvPr id="2" name="Picture 2"/>
        <xdr:cNvPicPr preferRelativeResize="1">
          <a:picLocks noChangeAspect="1"/>
        </xdr:cNvPicPr>
      </xdr:nvPicPr>
      <xdr:blipFill>
        <a:blip r:embed="rId2"/>
        <a:stretch>
          <a:fillRect/>
        </a:stretch>
      </xdr:blipFill>
      <xdr:spPr>
        <a:xfrm>
          <a:off x="0" y="2295525"/>
          <a:ext cx="4429125" cy="971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39</xdr:row>
      <xdr:rowOff>0</xdr:rowOff>
    </xdr:from>
    <xdr:to>
      <xdr:col>1</xdr:col>
      <xdr:colOff>1247775</xdr:colOff>
      <xdr:row>39</xdr:row>
      <xdr:rowOff>0</xdr:rowOff>
    </xdr:to>
    <xdr:pic>
      <xdr:nvPicPr>
        <xdr:cNvPr id="1" name="Рисунок 5"/>
        <xdr:cNvPicPr preferRelativeResize="1">
          <a:picLocks noChangeAspect="1"/>
        </xdr:cNvPicPr>
      </xdr:nvPicPr>
      <xdr:blipFill>
        <a:blip r:embed="rId1"/>
        <a:stretch>
          <a:fillRect/>
        </a:stretch>
      </xdr:blipFill>
      <xdr:spPr>
        <a:xfrm>
          <a:off x="3028950" y="16925925"/>
          <a:ext cx="0" cy="0"/>
        </a:xfrm>
        <a:prstGeom prst="rect">
          <a:avLst/>
        </a:prstGeom>
        <a:noFill/>
        <a:ln w="9525" cmpd="sng">
          <a:noFill/>
        </a:ln>
      </xdr:spPr>
    </xdr:pic>
    <xdr:clientData/>
  </xdr:twoCellAnchor>
  <xdr:twoCellAnchor>
    <xdr:from>
      <xdr:col>1</xdr:col>
      <xdr:colOff>1476375</xdr:colOff>
      <xdr:row>39</xdr:row>
      <xdr:rowOff>0</xdr:rowOff>
    </xdr:from>
    <xdr:to>
      <xdr:col>1</xdr:col>
      <xdr:colOff>1247775</xdr:colOff>
      <xdr:row>39</xdr:row>
      <xdr:rowOff>0</xdr:rowOff>
    </xdr:to>
    <xdr:pic>
      <xdr:nvPicPr>
        <xdr:cNvPr id="2" name="Рисунок 5"/>
        <xdr:cNvPicPr preferRelativeResize="1">
          <a:picLocks noChangeAspect="1"/>
        </xdr:cNvPicPr>
      </xdr:nvPicPr>
      <xdr:blipFill>
        <a:blip r:embed="rId1"/>
        <a:stretch>
          <a:fillRect/>
        </a:stretch>
      </xdr:blipFill>
      <xdr:spPr>
        <a:xfrm>
          <a:off x="3028950" y="16925925"/>
          <a:ext cx="0" cy="0"/>
        </a:xfrm>
        <a:prstGeom prst="rect">
          <a:avLst/>
        </a:prstGeom>
        <a:noFill/>
        <a:ln w="9525" cmpd="sng">
          <a:noFill/>
        </a:ln>
      </xdr:spPr>
    </xdr:pic>
    <xdr:clientData/>
  </xdr:twoCellAnchor>
  <xdr:twoCellAnchor editAs="oneCell">
    <xdr:from>
      <xdr:col>0</xdr:col>
      <xdr:colOff>0</xdr:colOff>
      <xdr:row>0</xdr:row>
      <xdr:rowOff>0</xdr:rowOff>
    </xdr:from>
    <xdr:to>
      <xdr:col>1</xdr:col>
      <xdr:colOff>838200</xdr:colOff>
      <xdr:row>9</xdr:row>
      <xdr:rowOff>19050</xdr:rowOff>
    </xdr:to>
    <xdr:pic>
      <xdr:nvPicPr>
        <xdr:cNvPr id="3" name="Рисунок 4"/>
        <xdr:cNvPicPr preferRelativeResize="1">
          <a:picLocks noChangeAspect="1"/>
        </xdr:cNvPicPr>
      </xdr:nvPicPr>
      <xdr:blipFill>
        <a:blip r:embed="rId2"/>
        <a:stretch>
          <a:fillRect/>
        </a:stretch>
      </xdr:blipFill>
      <xdr:spPr>
        <a:xfrm>
          <a:off x="0" y="0"/>
          <a:ext cx="2390775"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4"/>
  </sheetPr>
  <dimension ref="A1:T55"/>
  <sheetViews>
    <sheetView zoomScale="60" zoomScaleNormal="60" workbookViewId="0" topLeftCell="A1">
      <selection activeCell="B7" sqref="B7"/>
    </sheetView>
  </sheetViews>
  <sheetFormatPr defaultColWidth="9.00390625" defaultRowHeight="12.75"/>
  <cols>
    <col min="1" max="1" width="48.125" style="0" customWidth="1"/>
    <col min="2" max="2" width="21.625" style="0" customWidth="1"/>
    <col min="3" max="3" width="12.625" style="0" customWidth="1"/>
    <col min="4" max="4" width="6.875" style="0" customWidth="1"/>
    <col min="5" max="5" width="7.375" style="0" customWidth="1"/>
    <col min="6" max="6" width="13.25390625" style="0" customWidth="1"/>
    <col min="7" max="7" width="6.75390625" style="0" customWidth="1"/>
    <col min="8" max="8" width="6.375" style="0" customWidth="1"/>
    <col min="9" max="9" width="13.375" style="0" customWidth="1"/>
    <col min="10" max="10" width="13.75390625" style="0" customWidth="1"/>
    <col min="11" max="11" width="13.25390625" style="0" customWidth="1"/>
    <col min="12" max="12" width="34.375" style="0" customWidth="1"/>
    <col min="13" max="13" width="35.75390625" style="0" customWidth="1"/>
    <col min="14" max="14" width="21.00390625" style="0" customWidth="1"/>
  </cols>
  <sheetData>
    <row r="1" spans="1:13" ht="21" customHeight="1">
      <c r="A1" s="167"/>
      <c r="B1" s="167"/>
      <c r="C1" s="167"/>
      <c r="D1" s="167"/>
      <c r="E1" s="167"/>
      <c r="F1" s="167"/>
      <c r="G1" s="167"/>
      <c r="H1" s="167"/>
      <c r="I1" s="167"/>
      <c r="J1" s="167"/>
      <c r="K1" s="167"/>
      <c r="L1" s="167"/>
      <c r="M1" s="167"/>
    </row>
    <row r="2" spans="1:13" ht="21" customHeight="1">
      <c r="A2" s="167"/>
      <c r="B2" s="167"/>
      <c r="C2" s="167"/>
      <c r="D2" s="167"/>
      <c r="E2" s="167"/>
      <c r="F2" s="167"/>
      <c r="G2" s="167"/>
      <c r="H2" s="167"/>
      <c r="I2" s="167"/>
      <c r="J2" s="167"/>
      <c r="K2" s="167"/>
      <c r="L2" s="167"/>
      <c r="M2" s="167"/>
    </row>
    <row r="3" spans="1:13" ht="21" customHeight="1">
      <c r="A3" s="167"/>
      <c r="B3" s="167"/>
      <c r="C3" s="167"/>
      <c r="D3" s="167"/>
      <c r="E3" s="167"/>
      <c r="F3" s="167"/>
      <c r="G3" s="167"/>
      <c r="H3" s="167"/>
      <c r="I3" s="167"/>
      <c r="J3" s="167"/>
      <c r="K3" s="167"/>
      <c r="L3" s="167"/>
      <c r="M3" s="167"/>
    </row>
    <row r="4" spans="1:13" ht="13.5" customHeight="1">
      <c r="A4" s="167"/>
      <c r="B4" s="167"/>
      <c r="C4" s="167"/>
      <c r="D4" s="167"/>
      <c r="E4" s="167"/>
      <c r="F4" s="167"/>
      <c r="G4" s="167"/>
      <c r="H4" s="167"/>
      <c r="I4" s="167"/>
      <c r="J4" s="167"/>
      <c r="K4" s="167"/>
      <c r="L4" s="167"/>
      <c r="M4" s="167"/>
    </row>
    <row r="5" spans="1:20" ht="32.25" customHeight="1">
      <c r="A5" s="167"/>
      <c r="B5" s="172" t="s">
        <v>333</v>
      </c>
      <c r="C5" s="167"/>
      <c r="D5" s="167"/>
      <c r="E5" s="167"/>
      <c r="F5" s="167"/>
      <c r="G5" s="167"/>
      <c r="H5" s="167"/>
      <c r="I5" s="167"/>
      <c r="J5" s="167"/>
      <c r="K5" s="167"/>
      <c r="L5" s="167"/>
      <c r="M5" s="167"/>
      <c r="T5" s="145"/>
    </row>
    <row r="6" spans="1:13" ht="34.5" customHeight="1">
      <c r="A6" s="167"/>
      <c r="B6" s="175" t="s">
        <v>334</v>
      </c>
      <c r="C6" s="173"/>
      <c r="D6" s="174"/>
      <c r="E6" s="174"/>
      <c r="F6" s="174"/>
      <c r="G6" s="174"/>
      <c r="H6" s="167"/>
      <c r="I6" s="167"/>
      <c r="J6" s="167"/>
      <c r="K6" s="167"/>
      <c r="L6" s="167"/>
      <c r="M6" s="167"/>
    </row>
    <row r="7" spans="1:13" ht="22.5" customHeight="1">
      <c r="A7" s="168"/>
      <c r="B7" s="169"/>
      <c r="C7" s="167"/>
      <c r="D7" s="167"/>
      <c r="E7" s="167"/>
      <c r="F7" s="167"/>
      <c r="G7" s="167"/>
      <c r="H7" s="167"/>
      <c r="I7" s="167"/>
      <c r="J7" s="167"/>
      <c r="K7" s="167"/>
      <c r="L7" s="167"/>
      <c r="M7" s="167"/>
    </row>
    <row r="8" spans="1:13" ht="11.25" customHeight="1">
      <c r="A8" s="170"/>
      <c r="B8" s="171"/>
      <c r="C8" s="171"/>
      <c r="D8" s="171"/>
      <c r="E8" s="167"/>
      <c r="F8" s="167"/>
      <c r="G8" s="167"/>
      <c r="H8" s="167"/>
      <c r="I8" s="167"/>
      <c r="J8" s="167"/>
      <c r="K8" s="167"/>
      <c r="L8" s="167"/>
      <c r="M8" s="167"/>
    </row>
    <row r="9" spans="1:13" ht="18" customHeight="1">
      <c r="A9" s="167"/>
      <c r="B9" s="171"/>
      <c r="C9" s="171"/>
      <c r="D9" s="171"/>
      <c r="E9" s="167"/>
      <c r="F9" s="167"/>
      <c r="G9" s="167"/>
      <c r="H9" s="167"/>
      <c r="I9" s="167"/>
      <c r="J9" s="167"/>
      <c r="K9" s="167"/>
      <c r="L9" s="167"/>
      <c r="M9" s="167"/>
    </row>
    <row r="10" spans="2:4" ht="18" customHeight="1">
      <c r="B10" s="50"/>
      <c r="C10" s="50"/>
      <c r="D10" s="50"/>
    </row>
    <row r="11" spans="1:4" ht="21.75" customHeight="1">
      <c r="A11" s="47" t="s">
        <v>274</v>
      </c>
      <c r="B11" s="50"/>
      <c r="C11" s="50"/>
      <c r="D11" s="50"/>
    </row>
    <row r="12" spans="1:6" ht="18" customHeight="1">
      <c r="A12" s="49"/>
      <c r="B12" s="50"/>
      <c r="C12" s="50"/>
      <c r="D12" s="50"/>
      <c r="F12" s="47"/>
    </row>
    <row r="13" spans="1:14" ht="0.75" customHeight="1" thickBot="1">
      <c r="A13" s="364"/>
      <c r="B13" s="364"/>
      <c r="C13" s="364"/>
      <c r="D13" s="364"/>
      <c r="E13" s="364"/>
      <c r="F13" s="364"/>
      <c r="G13" s="364"/>
      <c r="H13" s="364"/>
      <c r="I13" s="364"/>
      <c r="J13" s="364"/>
      <c r="K13" s="364"/>
      <c r="L13" s="364"/>
      <c r="M13" s="364"/>
      <c r="N13" s="41"/>
    </row>
    <row r="14" spans="1:14" ht="31.5" customHeight="1" thickBot="1">
      <c r="A14" s="365" t="s">
        <v>275</v>
      </c>
      <c r="B14" s="366"/>
      <c r="C14" s="366"/>
      <c r="D14" s="366"/>
      <c r="E14" s="366"/>
      <c r="F14" s="366"/>
      <c r="G14" s="366"/>
      <c r="H14" s="366"/>
      <c r="I14" s="366"/>
      <c r="J14" s="366"/>
      <c r="K14" s="366"/>
      <c r="L14" s="366"/>
      <c r="M14" s="367"/>
      <c r="N14" s="42"/>
    </row>
    <row r="15" spans="1:14" ht="27" customHeight="1">
      <c r="A15" s="368" t="s">
        <v>5</v>
      </c>
      <c r="B15" s="371" t="s">
        <v>6</v>
      </c>
      <c r="C15" s="374" t="s">
        <v>7</v>
      </c>
      <c r="D15" s="377" t="s">
        <v>276</v>
      </c>
      <c r="E15" s="377"/>
      <c r="F15" s="377"/>
      <c r="G15" s="377"/>
      <c r="H15" s="377"/>
      <c r="I15" s="377"/>
      <c r="J15" s="377"/>
      <c r="K15" s="377"/>
      <c r="L15" s="378" t="s">
        <v>8</v>
      </c>
      <c r="M15" s="379"/>
      <c r="N15" s="46"/>
    </row>
    <row r="16" spans="1:14" ht="16.5" customHeight="1">
      <c r="A16" s="369"/>
      <c r="B16" s="372"/>
      <c r="C16" s="375"/>
      <c r="D16" s="384" t="s">
        <v>277</v>
      </c>
      <c r="E16" s="385"/>
      <c r="F16" s="385"/>
      <c r="G16" s="385"/>
      <c r="H16" s="385"/>
      <c r="I16" s="387" t="s">
        <v>278</v>
      </c>
      <c r="J16" s="385"/>
      <c r="K16" s="385"/>
      <c r="L16" s="380"/>
      <c r="M16" s="381"/>
      <c r="N16" s="46"/>
    </row>
    <row r="17" spans="1:15" ht="16.5" customHeight="1" thickBot="1">
      <c r="A17" s="370"/>
      <c r="B17" s="373"/>
      <c r="C17" s="376"/>
      <c r="D17" s="386"/>
      <c r="E17" s="386"/>
      <c r="F17" s="386"/>
      <c r="G17" s="386"/>
      <c r="H17" s="386"/>
      <c r="I17" s="386"/>
      <c r="J17" s="386"/>
      <c r="K17" s="386"/>
      <c r="L17" s="382"/>
      <c r="M17" s="383"/>
      <c r="N17" s="46"/>
      <c r="O17" s="32"/>
    </row>
    <row r="18" spans="1:15" ht="29.25" customHeight="1">
      <c r="A18" s="388" t="s">
        <v>279</v>
      </c>
      <c r="B18" s="389"/>
      <c r="C18" s="389"/>
      <c r="D18" s="389"/>
      <c r="E18" s="389"/>
      <c r="F18" s="389"/>
      <c r="G18" s="389"/>
      <c r="H18" s="389"/>
      <c r="I18" s="389"/>
      <c r="J18" s="389"/>
      <c r="K18" s="389"/>
      <c r="L18" s="389"/>
      <c r="M18" s="390"/>
      <c r="N18" s="46"/>
      <c r="O18" s="32"/>
    </row>
    <row r="19" spans="1:14" ht="81.75" customHeight="1">
      <c r="A19" s="146" t="s">
        <v>280</v>
      </c>
      <c r="B19" s="147" t="s">
        <v>281</v>
      </c>
      <c r="C19" s="148" t="s">
        <v>282</v>
      </c>
      <c r="D19" s="391">
        <v>4300</v>
      </c>
      <c r="E19" s="392"/>
      <c r="F19" s="392"/>
      <c r="G19" s="392"/>
      <c r="H19" s="392"/>
      <c r="I19" s="393" t="s">
        <v>283</v>
      </c>
      <c r="J19" s="394"/>
      <c r="K19" s="395"/>
      <c r="L19" s="396" t="s">
        <v>284</v>
      </c>
      <c r="M19" s="397"/>
      <c r="N19" s="45"/>
    </row>
    <row r="20" spans="1:14" ht="81.75" customHeight="1">
      <c r="A20" s="149" t="s">
        <v>285</v>
      </c>
      <c r="B20" s="150" t="s">
        <v>286</v>
      </c>
      <c r="C20" s="151" t="s">
        <v>287</v>
      </c>
      <c r="D20" s="400">
        <v>6500</v>
      </c>
      <c r="E20" s="401"/>
      <c r="F20" s="401"/>
      <c r="G20" s="401"/>
      <c r="H20" s="401"/>
      <c r="I20" s="402" t="s">
        <v>288</v>
      </c>
      <c r="J20" s="403"/>
      <c r="K20" s="404"/>
      <c r="L20" s="398"/>
      <c r="M20" s="399"/>
      <c r="N20" s="45"/>
    </row>
    <row r="21" spans="1:14" ht="29.25" customHeight="1">
      <c r="A21" s="405" t="s">
        <v>289</v>
      </c>
      <c r="B21" s="406"/>
      <c r="C21" s="406"/>
      <c r="D21" s="406"/>
      <c r="E21" s="406"/>
      <c r="F21" s="406"/>
      <c r="G21" s="406"/>
      <c r="H21" s="406"/>
      <c r="I21" s="406"/>
      <c r="J21" s="406"/>
      <c r="K21" s="406"/>
      <c r="L21" s="406"/>
      <c r="M21" s="407"/>
      <c r="N21" s="45"/>
    </row>
    <row r="22" spans="1:14" ht="29.25" customHeight="1">
      <c r="A22" s="408" t="s">
        <v>1</v>
      </c>
      <c r="B22" s="409"/>
      <c r="C22" s="152" t="s">
        <v>290</v>
      </c>
      <c r="D22" s="410" t="s">
        <v>291</v>
      </c>
      <c r="E22" s="410"/>
      <c r="F22" s="410"/>
      <c r="G22" s="410"/>
      <c r="H22" s="410"/>
      <c r="I22" s="410" t="s">
        <v>292</v>
      </c>
      <c r="J22" s="410"/>
      <c r="K22" s="411"/>
      <c r="L22" s="412"/>
      <c r="M22" s="413"/>
      <c r="N22" s="45"/>
    </row>
    <row r="23" spans="1:14" ht="40.5" customHeight="1">
      <c r="A23" s="418" t="s">
        <v>293</v>
      </c>
      <c r="B23" s="419"/>
      <c r="C23" s="153">
        <v>250</v>
      </c>
      <c r="D23" s="420">
        <v>9</v>
      </c>
      <c r="E23" s="421"/>
      <c r="F23" s="421"/>
      <c r="G23" s="421"/>
      <c r="H23" s="422"/>
      <c r="I23" s="423">
        <f>C23*D23</f>
        <v>2250</v>
      </c>
      <c r="J23" s="421"/>
      <c r="K23" s="424"/>
      <c r="L23" s="414"/>
      <c r="M23" s="415"/>
      <c r="N23" s="45"/>
    </row>
    <row r="24" spans="1:14" ht="40.5" customHeight="1">
      <c r="A24" s="418" t="s">
        <v>294</v>
      </c>
      <c r="B24" s="419"/>
      <c r="C24" s="153">
        <v>250</v>
      </c>
      <c r="D24" s="425">
        <v>14.5</v>
      </c>
      <c r="E24" s="403"/>
      <c r="F24" s="403"/>
      <c r="G24" s="403"/>
      <c r="H24" s="403"/>
      <c r="I24" s="402">
        <f aca="true" t="shared" si="0" ref="I24:I29">C24*D24</f>
        <v>3625</v>
      </c>
      <c r="J24" s="403"/>
      <c r="K24" s="404"/>
      <c r="L24" s="414"/>
      <c r="M24" s="415"/>
      <c r="N24" s="45"/>
    </row>
    <row r="25" spans="1:14" ht="40.5" customHeight="1">
      <c r="A25" s="418" t="s">
        <v>295</v>
      </c>
      <c r="B25" s="419"/>
      <c r="C25" s="153">
        <v>250</v>
      </c>
      <c r="D25" s="425">
        <v>15.5</v>
      </c>
      <c r="E25" s="402"/>
      <c r="F25" s="402"/>
      <c r="G25" s="402"/>
      <c r="H25" s="402"/>
      <c r="I25" s="402">
        <f t="shared" si="0"/>
        <v>3875</v>
      </c>
      <c r="J25" s="402"/>
      <c r="K25" s="426"/>
      <c r="L25" s="414"/>
      <c r="M25" s="415"/>
      <c r="N25" s="45"/>
    </row>
    <row r="26" spans="1:14" ht="40.5" customHeight="1">
      <c r="A26" s="418" t="s">
        <v>296</v>
      </c>
      <c r="B26" s="419"/>
      <c r="C26" s="153">
        <v>250</v>
      </c>
      <c r="D26" s="425">
        <v>16.8</v>
      </c>
      <c r="E26" s="403"/>
      <c r="F26" s="403"/>
      <c r="G26" s="403"/>
      <c r="H26" s="403"/>
      <c r="I26" s="402">
        <f t="shared" si="0"/>
        <v>4200</v>
      </c>
      <c r="J26" s="403"/>
      <c r="K26" s="404"/>
      <c r="L26" s="414"/>
      <c r="M26" s="415"/>
      <c r="N26" s="45"/>
    </row>
    <row r="27" spans="1:14" ht="40.5" customHeight="1">
      <c r="A27" s="418" t="s">
        <v>297</v>
      </c>
      <c r="B27" s="419"/>
      <c r="C27" s="153">
        <v>250</v>
      </c>
      <c r="D27" s="425">
        <v>18.5</v>
      </c>
      <c r="E27" s="403"/>
      <c r="F27" s="403"/>
      <c r="G27" s="403"/>
      <c r="H27" s="403"/>
      <c r="I27" s="402">
        <f t="shared" si="0"/>
        <v>4625</v>
      </c>
      <c r="J27" s="427"/>
      <c r="K27" s="428"/>
      <c r="L27" s="414"/>
      <c r="M27" s="415"/>
      <c r="N27" s="45"/>
    </row>
    <row r="28" spans="1:14" ht="40.5" customHeight="1">
      <c r="A28" s="418" t="s">
        <v>298</v>
      </c>
      <c r="B28" s="419"/>
      <c r="C28" s="153">
        <v>250</v>
      </c>
      <c r="D28" s="425">
        <v>20</v>
      </c>
      <c r="E28" s="403"/>
      <c r="F28" s="403"/>
      <c r="G28" s="403"/>
      <c r="H28" s="403"/>
      <c r="I28" s="402">
        <f t="shared" si="0"/>
        <v>5000</v>
      </c>
      <c r="J28" s="427"/>
      <c r="K28" s="428"/>
      <c r="L28" s="414"/>
      <c r="M28" s="415"/>
      <c r="N28" s="45"/>
    </row>
    <row r="29" spans="1:14" ht="44.25" customHeight="1">
      <c r="A29" s="418" t="s">
        <v>299</v>
      </c>
      <c r="B29" s="419"/>
      <c r="C29" s="153">
        <v>250</v>
      </c>
      <c r="D29" s="425">
        <v>29.7</v>
      </c>
      <c r="E29" s="403"/>
      <c r="F29" s="403"/>
      <c r="G29" s="403"/>
      <c r="H29" s="403"/>
      <c r="I29" s="402">
        <f t="shared" si="0"/>
        <v>7425</v>
      </c>
      <c r="J29" s="427"/>
      <c r="K29" s="428"/>
      <c r="L29" s="416"/>
      <c r="M29" s="417"/>
      <c r="N29" s="45"/>
    </row>
    <row r="30" spans="1:14" ht="25.5" customHeight="1">
      <c r="A30" s="405" t="s">
        <v>300</v>
      </c>
      <c r="B30" s="406"/>
      <c r="C30" s="406"/>
      <c r="D30" s="406"/>
      <c r="E30" s="406"/>
      <c r="F30" s="406"/>
      <c r="G30" s="406"/>
      <c r="H30" s="406"/>
      <c r="I30" s="406"/>
      <c r="J30" s="406"/>
      <c r="K30" s="406"/>
      <c r="L30" s="406"/>
      <c r="M30" s="407"/>
      <c r="N30" s="42"/>
    </row>
    <row r="31" spans="1:14" ht="51" customHeight="1">
      <c r="A31" s="154" t="s">
        <v>301</v>
      </c>
      <c r="B31" s="155" t="s">
        <v>302</v>
      </c>
      <c r="C31" s="156" t="s">
        <v>303</v>
      </c>
      <c r="D31" s="391">
        <v>2900</v>
      </c>
      <c r="E31" s="392"/>
      <c r="F31" s="392"/>
      <c r="G31" s="392"/>
      <c r="H31" s="392"/>
      <c r="I31" s="393">
        <f>D31*0.252</f>
        <v>730.8</v>
      </c>
      <c r="J31" s="394"/>
      <c r="K31" s="395"/>
      <c r="L31" s="429" t="s">
        <v>304</v>
      </c>
      <c r="M31" s="430"/>
      <c r="N31" s="45"/>
    </row>
    <row r="32" spans="1:14" ht="73.5" customHeight="1">
      <c r="A32" s="154" t="s">
        <v>305</v>
      </c>
      <c r="B32" s="155" t="s">
        <v>302</v>
      </c>
      <c r="C32" s="156" t="s">
        <v>303</v>
      </c>
      <c r="D32" s="400">
        <v>3400</v>
      </c>
      <c r="E32" s="401"/>
      <c r="F32" s="401"/>
      <c r="G32" s="401"/>
      <c r="H32" s="401"/>
      <c r="I32" s="402">
        <f>D32*0.252</f>
        <v>856.8</v>
      </c>
      <c r="J32" s="403"/>
      <c r="K32" s="404"/>
      <c r="L32" s="431"/>
      <c r="M32" s="432"/>
      <c r="N32" s="45"/>
    </row>
    <row r="33" spans="1:14" ht="95.25" customHeight="1">
      <c r="A33" s="157" t="s">
        <v>306</v>
      </c>
      <c r="B33" s="155" t="s">
        <v>302</v>
      </c>
      <c r="C33" s="156" t="s">
        <v>303</v>
      </c>
      <c r="D33" s="400">
        <v>4200</v>
      </c>
      <c r="E33" s="401"/>
      <c r="F33" s="401"/>
      <c r="G33" s="401"/>
      <c r="H33" s="401"/>
      <c r="I33" s="402">
        <f>D33*0.252</f>
        <v>1058.4</v>
      </c>
      <c r="J33" s="403"/>
      <c r="K33" s="404"/>
      <c r="L33" s="433"/>
      <c r="M33" s="434"/>
      <c r="N33" s="45"/>
    </row>
    <row r="34" spans="1:14" ht="47.25" customHeight="1">
      <c r="A34" s="157" t="s">
        <v>307</v>
      </c>
      <c r="B34" s="123" t="s">
        <v>308</v>
      </c>
      <c r="C34" s="158" t="s">
        <v>309</v>
      </c>
      <c r="D34" s="400">
        <v>3500</v>
      </c>
      <c r="E34" s="437"/>
      <c r="F34" s="437"/>
      <c r="G34" s="437"/>
      <c r="H34" s="437"/>
      <c r="I34" s="402">
        <f>D34*0.168</f>
        <v>588</v>
      </c>
      <c r="J34" s="403"/>
      <c r="K34" s="404"/>
      <c r="L34" s="433"/>
      <c r="M34" s="434"/>
      <c r="N34" s="45"/>
    </row>
    <row r="35" spans="1:14" ht="67.5" customHeight="1">
      <c r="A35" s="154" t="s">
        <v>310</v>
      </c>
      <c r="B35" s="155" t="s">
        <v>308</v>
      </c>
      <c r="C35" s="158" t="s">
        <v>309</v>
      </c>
      <c r="D35" s="400">
        <v>4100</v>
      </c>
      <c r="E35" s="401"/>
      <c r="F35" s="401"/>
      <c r="G35" s="401"/>
      <c r="H35" s="401"/>
      <c r="I35" s="402">
        <f>D35*0.168</f>
        <v>688.8000000000001</v>
      </c>
      <c r="J35" s="403"/>
      <c r="K35" s="404"/>
      <c r="L35" s="433"/>
      <c r="M35" s="434"/>
      <c r="N35" s="45"/>
    </row>
    <row r="36" spans="1:14" ht="107.25" customHeight="1" thickBot="1">
      <c r="A36" s="159" t="s">
        <v>311</v>
      </c>
      <c r="B36" s="160" t="s">
        <v>312</v>
      </c>
      <c r="C36" s="161" t="s">
        <v>309</v>
      </c>
      <c r="D36" s="438">
        <v>4800</v>
      </c>
      <c r="E36" s="439"/>
      <c r="F36" s="439"/>
      <c r="G36" s="439"/>
      <c r="H36" s="439"/>
      <c r="I36" s="440">
        <f>D36*0.168</f>
        <v>806.4000000000001</v>
      </c>
      <c r="J36" s="441"/>
      <c r="K36" s="442"/>
      <c r="L36" s="435"/>
      <c r="M36" s="436"/>
      <c r="N36" s="45"/>
    </row>
    <row r="37" spans="1:14" ht="29.25" customHeight="1">
      <c r="A37" s="443" t="s">
        <v>313</v>
      </c>
      <c r="B37" s="444"/>
      <c r="C37" s="444"/>
      <c r="D37" s="444"/>
      <c r="E37" s="444"/>
      <c r="F37" s="444"/>
      <c r="G37" s="444"/>
      <c r="H37" s="444"/>
      <c r="I37" s="444"/>
      <c r="J37" s="444"/>
      <c r="K37" s="444"/>
      <c r="L37" s="444"/>
      <c r="M37" s="445"/>
      <c r="N37" s="45"/>
    </row>
    <row r="38" spans="1:14" ht="29.25" customHeight="1">
      <c r="A38" s="408" t="s">
        <v>1</v>
      </c>
      <c r="B38" s="409"/>
      <c r="C38" s="152" t="s">
        <v>290</v>
      </c>
      <c r="D38" s="410" t="s">
        <v>291</v>
      </c>
      <c r="E38" s="410"/>
      <c r="F38" s="410"/>
      <c r="G38" s="410"/>
      <c r="H38" s="410"/>
      <c r="I38" s="446"/>
      <c r="J38" s="446"/>
      <c r="K38" s="447"/>
      <c r="L38" s="412"/>
      <c r="M38" s="413"/>
      <c r="N38" s="45"/>
    </row>
    <row r="39" spans="1:14" ht="40.5" customHeight="1">
      <c r="A39" s="418" t="s">
        <v>314</v>
      </c>
      <c r="B39" s="419"/>
      <c r="C39" s="153">
        <v>500</v>
      </c>
      <c r="D39" s="420">
        <v>2.1</v>
      </c>
      <c r="E39" s="421"/>
      <c r="F39" s="421"/>
      <c r="G39" s="421"/>
      <c r="H39" s="421"/>
      <c r="I39" s="451"/>
      <c r="J39" s="451"/>
      <c r="K39" s="452"/>
      <c r="L39" s="448"/>
      <c r="M39" s="415"/>
      <c r="N39" s="45"/>
    </row>
    <row r="40" spans="1:14" ht="40.5" customHeight="1">
      <c r="A40" s="418" t="s">
        <v>315</v>
      </c>
      <c r="B40" s="419"/>
      <c r="C40" s="153">
        <v>500</v>
      </c>
      <c r="D40" s="420">
        <v>2.3</v>
      </c>
      <c r="E40" s="453"/>
      <c r="F40" s="453"/>
      <c r="G40" s="453"/>
      <c r="H40" s="453"/>
      <c r="I40" s="451"/>
      <c r="J40" s="451"/>
      <c r="K40" s="452"/>
      <c r="L40" s="448"/>
      <c r="M40" s="415"/>
      <c r="N40" s="45"/>
    </row>
    <row r="41" spans="1:14" ht="40.5" customHeight="1">
      <c r="A41" s="418" t="s">
        <v>316</v>
      </c>
      <c r="B41" s="419"/>
      <c r="C41" s="153">
        <v>400</v>
      </c>
      <c r="D41" s="420">
        <v>2.7</v>
      </c>
      <c r="E41" s="421"/>
      <c r="F41" s="421"/>
      <c r="G41" s="421"/>
      <c r="H41" s="421"/>
      <c r="I41" s="451"/>
      <c r="J41" s="451"/>
      <c r="K41" s="452"/>
      <c r="L41" s="448"/>
      <c r="M41" s="415"/>
      <c r="N41" s="45"/>
    </row>
    <row r="42" spans="1:14" ht="40.5" customHeight="1">
      <c r="A42" s="418" t="s">
        <v>317</v>
      </c>
      <c r="B42" s="419"/>
      <c r="C42" s="162"/>
      <c r="D42" s="420">
        <v>8.7</v>
      </c>
      <c r="E42" s="421"/>
      <c r="F42" s="421"/>
      <c r="G42" s="421"/>
      <c r="H42" s="421"/>
      <c r="I42" s="451"/>
      <c r="J42" s="451"/>
      <c r="K42" s="452"/>
      <c r="L42" s="448"/>
      <c r="M42" s="415"/>
      <c r="N42" s="45"/>
    </row>
    <row r="43" spans="1:14" ht="40.5" customHeight="1">
      <c r="A43" s="418" t="s">
        <v>318</v>
      </c>
      <c r="B43" s="419"/>
      <c r="C43" s="162"/>
      <c r="D43" s="420">
        <v>3.1</v>
      </c>
      <c r="E43" s="421"/>
      <c r="F43" s="421"/>
      <c r="G43" s="421"/>
      <c r="H43" s="421"/>
      <c r="I43" s="451"/>
      <c r="J43" s="451"/>
      <c r="K43" s="452"/>
      <c r="L43" s="448"/>
      <c r="M43" s="415"/>
      <c r="N43" s="45"/>
    </row>
    <row r="44" spans="1:14" ht="40.5" customHeight="1">
      <c r="A44" s="418" t="s">
        <v>319</v>
      </c>
      <c r="B44" s="419"/>
      <c r="C44" s="162"/>
      <c r="D44" s="420">
        <v>6</v>
      </c>
      <c r="E44" s="421"/>
      <c r="F44" s="421"/>
      <c r="G44" s="421"/>
      <c r="H44" s="421"/>
      <c r="I44" s="451"/>
      <c r="J44" s="451"/>
      <c r="K44" s="452"/>
      <c r="L44" s="448"/>
      <c r="M44" s="415"/>
      <c r="N44" s="45"/>
    </row>
    <row r="45" spans="1:14" ht="40.5" customHeight="1" thickBot="1">
      <c r="A45" s="454" t="s">
        <v>320</v>
      </c>
      <c r="B45" s="455"/>
      <c r="C45" s="163">
        <v>250</v>
      </c>
      <c r="D45" s="456">
        <v>5.1</v>
      </c>
      <c r="E45" s="457"/>
      <c r="F45" s="457"/>
      <c r="G45" s="457"/>
      <c r="H45" s="457"/>
      <c r="I45" s="458"/>
      <c r="J45" s="458"/>
      <c r="K45" s="459"/>
      <c r="L45" s="449"/>
      <c r="M45" s="450"/>
      <c r="N45" s="45"/>
    </row>
    <row r="47" spans="1:11" ht="20.25">
      <c r="A47" s="164" t="s">
        <v>321</v>
      </c>
      <c r="B47" s="31"/>
      <c r="C47" s="31"/>
      <c r="D47" s="31"/>
      <c r="E47" s="31"/>
      <c r="F47" s="31"/>
      <c r="G47" s="31"/>
      <c r="H47" s="31"/>
      <c r="I47" s="31"/>
      <c r="J47" s="31"/>
      <c r="K47" s="31"/>
    </row>
    <row r="48" spans="1:11" ht="20.25">
      <c r="A48" s="164" t="s">
        <v>322</v>
      </c>
      <c r="B48" s="31"/>
      <c r="C48" s="31"/>
      <c r="D48" s="31"/>
      <c r="E48" s="31"/>
      <c r="F48" s="31"/>
      <c r="G48" s="31"/>
      <c r="H48" s="31"/>
      <c r="I48" s="31"/>
      <c r="J48" s="31"/>
      <c r="K48" s="31"/>
    </row>
    <row r="49" spans="1:11" ht="12.75">
      <c r="A49" s="61"/>
      <c r="B49" s="31"/>
      <c r="C49" s="31"/>
      <c r="D49" s="31"/>
      <c r="E49" s="31"/>
      <c r="F49" s="31"/>
      <c r="G49" s="31"/>
      <c r="H49" s="31"/>
      <c r="I49" s="31"/>
      <c r="J49" s="31"/>
      <c r="K49" s="31"/>
    </row>
    <row r="50" spans="1:9" ht="16.5" customHeight="1">
      <c r="A50" s="165" t="s">
        <v>323</v>
      </c>
      <c r="E50" s="31"/>
      <c r="F50" s="31"/>
      <c r="G50" s="31"/>
      <c r="H50" s="31"/>
      <c r="I50" s="31"/>
    </row>
    <row r="51" spans="1:4" ht="16.5" customHeight="1">
      <c r="A51" s="165" t="s">
        <v>324</v>
      </c>
      <c r="C51" s="166" t="s">
        <v>325</v>
      </c>
      <c r="D51" s="62" t="s">
        <v>326</v>
      </c>
    </row>
    <row r="52" spans="1:4" ht="16.5" customHeight="1">
      <c r="A52" s="165" t="s">
        <v>327</v>
      </c>
      <c r="C52" s="166" t="s">
        <v>325</v>
      </c>
      <c r="D52" s="62" t="s">
        <v>328</v>
      </c>
    </row>
    <row r="53" spans="1:4" ht="16.5" customHeight="1">
      <c r="A53" s="165" t="s">
        <v>329</v>
      </c>
      <c r="C53" s="166" t="s">
        <v>325</v>
      </c>
      <c r="D53" s="62" t="s">
        <v>105</v>
      </c>
    </row>
    <row r="54" spans="1:4" ht="16.5" customHeight="1">
      <c r="A54" s="165" t="s">
        <v>330</v>
      </c>
      <c r="C54" s="166" t="s">
        <v>325</v>
      </c>
      <c r="D54" s="62" t="s">
        <v>331</v>
      </c>
    </row>
    <row r="55" spans="1:10" ht="16.5" customHeight="1">
      <c r="A55" s="165" t="s">
        <v>332</v>
      </c>
      <c r="B55" s="59"/>
      <c r="J55" s="60"/>
    </row>
  </sheetData>
  <sheetProtection/>
  <mergeCells count="73">
    <mergeCell ref="A45:B45"/>
    <mergeCell ref="D45:K45"/>
    <mergeCell ref="A42:B42"/>
    <mergeCell ref="D42:K42"/>
    <mergeCell ref="A43:B43"/>
    <mergeCell ref="D43:K43"/>
    <mergeCell ref="A44:B44"/>
    <mergeCell ref="D44:K44"/>
    <mergeCell ref="A37:M37"/>
    <mergeCell ref="A38:B38"/>
    <mergeCell ref="D38:K38"/>
    <mergeCell ref="L38:M45"/>
    <mergeCell ref="A39:B39"/>
    <mergeCell ref="D39:K39"/>
    <mergeCell ref="A40:B40"/>
    <mergeCell ref="D40:K40"/>
    <mergeCell ref="A41:B41"/>
    <mergeCell ref="D41:K41"/>
    <mergeCell ref="I33:K33"/>
    <mergeCell ref="D34:H34"/>
    <mergeCell ref="I34:K34"/>
    <mergeCell ref="D35:H35"/>
    <mergeCell ref="I35:K35"/>
    <mergeCell ref="D36:H36"/>
    <mergeCell ref="I36:K36"/>
    <mergeCell ref="A29:B29"/>
    <mergeCell ref="D29:H29"/>
    <mergeCell ref="I29:K29"/>
    <mergeCell ref="A30:M30"/>
    <mergeCell ref="D31:H31"/>
    <mergeCell ref="I31:K31"/>
    <mergeCell ref="L31:M36"/>
    <mergeCell ref="D32:H32"/>
    <mergeCell ref="I32:K32"/>
    <mergeCell ref="D33:H33"/>
    <mergeCell ref="A27:B27"/>
    <mergeCell ref="D27:H27"/>
    <mergeCell ref="I27:K27"/>
    <mergeCell ref="A28:B28"/>
    <mergeCell ref="D28:H28"/>
    <mergeCell ref="I28:K28"/>
    <mergeCell ref="I24:K24"/>
    <mergeCell ref="A25:B25"/>
    <mergeCell ref="D25:H25"/>
    <mergeCell ref="I25:K25"/>
    <mergeCell ref="A26:B26"/>
    <mergeCell ref="D26:H26"/>
    <mergeCell ref="I26:K26"/>
    <mergeCell ref="A21:M21"/>
    <mergeCell ref="A22:B22"/>
    <mergeCell ref="D22:H22"/>
    <mergeCell ref="I22:K22"/>
    <mergeCell ref="L22:M29"/>
    <mergeCell ref="A23:B23"/>
    <mergeCell ref="D23:H23"/>
    <mergeCell ref="I23:K23"/>
    <mergeCell ref="A24:B24"/>
    <mergeCell ref="D24:H24"/>
    <mergeCell ref="A18:M18"/>
    <mergeCell ref="D19:H19"/>
    <mergeCell ref="I19:K19"/>
    <mergeCell ref="L19:M20"/>
    <mergeCell ref="D20:H20"/>
    <mergeCell ref="I20:K20"/>
    <mergeCell ref="A13:M13"/>
    <mergeCell ref="A14:M14"/>
    <mergeCell ref="A15:A17"/>
    <mergeCell ref="B15:B17"/>
    <mergeCell ref="C15:C17"/>
    <mergeCell ref="D15:K15"/>
    <mergeCell ref="L15:M17"/>
    <mergeCell ref="D16:H17"/>
    <mergeCell ref="I16:K17"/>
  </mergeCells>
  <printOptions/>
  <pageMargins left="0.75" right="0.75" top="1" bottom="1" header="0.5" footer="0.5"/>
  <pageSetup horizontalDpi="600" verticalDpi="600" orientation="portrait" paperSize="9" scale="34" r:id="rId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P56"/>
  <sheetViews>
    <sheetView zoomScale="65" zoomScaleNormal="65" zoomScalePageLayoutView="0" workbookViewId="0" topLeftCell="A40">
      <selection activeCell="I18" sqref="I18:K18"/>
    </sheetView>
  </sheetViews>
  <sheetFormatPr defaultColWidth="9.00390625" defaultRowHeight="12.75"/>
  <cols>
    <col min="1" max="1" width="43.125" style="0" customWidth="1"/>
    <col min="2" max="2" width="21.625" style="0" customWidth="1"/>
    <col min="3" max="3" width="15.75390625" style="0" customWidth="1"/>
    <col min="4" max="4" width="6.875" style="0" customWidth="1"/>
    <col min="5" max="5" width="7.375" style="0" customWidth="1"/>
    <col min="6" max="6" width="13.25390625" style="0" customWidth="1"/>
    <col min="7" max="7" width="6.75390625" style="0" customWidth="1"/>
    <col min="8" max="8" width="6.375" style="0" customWidth="1"/>
    <col min="9" max="9" width="13.375" style="0" customWidth="1"/>
    <col min="10" max="10" width="13.75390625" style="0" customWidth="1"/>
    <col min="11" max="11" width="13.25390625" style="0" customWidth="1"/>
    <col min="12" max="12" width="34.375" style="0" customWidth="1"/>
    <col min="13" max="13" width="35.75390625" style="0" customWidth="1"/>
    <col min="14" max="14" width="21.00390625" style="0" customWidth="1"/>
  </cols>
  <sheetData>
    <row r="1" spans="1:13" ht="21" customHeight="1">
      <c r="A1" s="499"/>
      <c r="B1" s="414"/>
      <c r="C1" s="92"/>
      <c r="D1" s="71"/>
      <c r="E1" s="71"/>
      <c r="F1" s="71"/>
      <c r="G1" s="71"/>
      <c r="H1" s="71"/>
      <c r="I1" s="71"/>
      <c r="J1" s="71"/>
      <c r="K1" s="71"/>
      <c r="L1" s="71"/>
      <c r="M1" s="71"/>
    </row>
    <row r="2" spans="1:13" ht="43.5" customHeight="1">
      <c r="A2" s="414"/>
      <c r="B2" s="414"/>
      <c r="C2" s="92"/>
      <c r="D2" s="71"/>
      <c r="E2" s="71"/>
      <c r="F2" s="71"/>
      <c r="G2" s="71"/>
      <c r="H2" s="71"/>
      <c r="I2" s="71"/>
      <c r="J2" s="71"/>
      <c r="K2" s="71"/>
      <c r="L2" s="71"/>
      <c r="M2" s="71"/>
    </row>
    <row r="3" spans="1:13" ht="43.5" customHeight="1">
      <c r="A3" s="414"/>
      <c r="B3" s="414"/>
      <c r="C3" s="92"/>
      <c r="D3" s="71"/>
      <c r="E3" s="71"/>
      <c r="F3" s="71"/>
      <c r="G3" s="71"/>
      <c r="H3" s="71"/>
      <c r="I3" s="71"/>
      <c r="J3" s="71"/>
      <c r="K3" s="71"/>
      <c r="L3" s="71"/>
      <c r="M3" s="71"/>
    </row>
    <row r="4" spans="1:13" ht="43.5" customHeight="1">
      <c r="A4" s="414"/>
      <c r="B4" s="414"/>
      <c r="C4" s="92"/>
      <c r="D4" s="71"/>
      <c r="E4" s="71"/>
      <c r="F4" s="71"/>
      <c r="G4" s="71"/>
      <c r="H4" s="71"/>
      <c r="I4" s="71"/>
      <c r="J4" s="71"/>
      <c r="K4" s="71"/>
      <c r="L4" s="71"/>
      <c r="M4" s="71"/>
    </row>
    <row r="5" spans="1:13" ht="26.25" customHeight="1">
      <c r="A5" s="414"/>
      <c r="B5" s="414"/>
      <c r="C5" s="512" t="s">
        <v>335</v>
      </c>
      <c r="D5" s="513"/>
      <c r="E5" s="513"/>
      <c r="F5" s="513"/>
      <c r="G5" s="513"/>
      <c r="H5" s="513"/>
      <c r="I5" s="513"/>
      <c r="J5" s="513"/>
      <c r="K5" s="513"/>
      <c r="L5" s="513"/>
      <c r="M5" s="71"/>
    </row>
    <row r="6" spans="1:13" ht="15.75" customHeight="1">
      <c r="A6" s="414"/>
      <c r="B6" s="414"/>
      <c r="C6" s="513"/>
      <c r="D6" s="513"/>
      <c r="E6" s="513"/>
      <c r="F6" s="513"/>
      <c r="G6" s="513"/>
      <c r="H6" s="513"/>
      <c r="I6" s="513"/>
      <c r="J6" s="513"/>
      <c r="K6" s="513"/>
      <c r="L6" s="513"/>
      <c r="M6" s="71"/>
    </row>
    <row r="7" spans="1:13" ht="12.75" customHeight="1">
      <c r="A7" s="414"/>
      <c r="B7" s="414"/>
      <c r="C7" s="513"/>
      <c r="D7" s="513"/>
      <c r="E7" s="513"/>
      <c r="F7" s="513"/>
      <c r="G7" s="513"/>
      <c r="H7" s="513"/>
      <c r="I7" s="513"/>
      <c r="J7" s="513"/>
      <c r="K7" s="513"/>
      <c r="L7" s="513"/>
      <c r="M7" s="71"/>
    </row>
    <row r="8" spans="1:13" ht="12.75" customHeight="1">
      <c r="A8" s="414"/>
      <c r="B8" s="414"/>
      <c r="C8" s="514" t="s">
        <v>604</v>
      </c>
      <c r="D8" s="515"/>
      <c r="E8" s="515"/>
      <c r="F8" s="515"/>
      <c r="G8" s="515"/>
      <c r="H8" s="515"/>
      <c r="I8" s="515"/>
      <c r="J8" s="515"/>
      <c r="K8" s="515"/>
      <c r="L8" s="245"/>
      <c r="M8" s="71"/>
    </row>
    <row r="9" spans="1:13" ht="17.25" customHeight="1">
      <c r="A9" s="414"/>
      <c r="B9" s="414"/>
      <c r="C9" s="515"/>
      <c r="D9" s="515"/>
      <c r="E9" s="515"/>
      <c r="F9" s="515"/>
      <c r="G9" s="515"/>
      <c r="H9" s="515"/>
      <c r="I9" s="515"/>
      <c r="J9" s="515"/>
      <c r="K9" s="515"/>
      <c r="L9" s="245"/>
      <c r="M9" s="71"/>
    </row>
    <row r="10" spans="1:13" ht="21.75" customHeight="1">
      <c r="A10" s="414"/>
      <c r="B10" s="414"/>
      <c r="C10" s="72"/>
      <c r="D10" s="72"/>
      <c r="E10" s="71"/>
      <c r="F10" s="71"/>
      <c r="G10" s="71"/>
      <c r="H10" s="71"/>
      <c r="I10" s="71"/>
      <c r="J10" s="71"/>
      <c r="K10" s="71"/>
      <c r="L10" s="71"/>
      <c r="M10" s="71"/>
    </row>
    <row r="11" spans="1:4" ht="24" customHeight="1">
      <c r="A11" s="74" t="s">
        <v>599</v>
      </c>
      <c r="B11" s="50"/>
      <c r="C11" s="50"/>
      <c r="D11" s="50"/>
    </row>
    <row r="12" spans="1:6" ht="9" customHeight="1">
      <c r="A12" s="49"/>
      <c r="B12" s="50"/>
      <c r="C12" s="50"/>
      <c r="D12" s="50"/>
      <c r="F12" s="47"/>
    </row>
    <row r="13" spans="1:14" ht="0.75" customHeight="1" thickBot="1">
      <c r="A13" s="364"/>
      <c r="B13" s="364"/>
      <c r="C13" s="364"/>
      <c r="D13" s="364"/>
      <c r="E13" s="364"/>
      <c r="F13" s="364"/>
      <c r="G13" s="364"/>
      <c r="H13" s="364"/>
      <c r="I13" s="364"/>
      <c r="J13" s="364"/>
      <c r="K13" s="364"/>
      <c r="L13" s="364"/>
      <c r="M13" s="364"/>
      <c r="N13" s="41"/>
    </row>
    <row r="14" spans="1:14" ht="31.5" customHeight="1" thickBot="1">
      <c r="A14" s="500" t="s">
        <v>58</v>
      </c>
      <c r="B14" s="501"/>
      <c r="C14" s="501"/>
      <c r="D14" s="501"/>
      <c r="E14" s="501"/>
      <c r="F14" s="501"/>
      <c r="G14" s="501"/>
      <c r="H14" s="501"/>
      <c r="I14" s="501"/>
      <c r="J14" s="501"/>
      <c r="K14" s="501"/>
      <c r="L14" s="501"/>
      <c r="M14" s="502"/>
      <c r="N14" s="42"/>
    </row>
    <row r="15" spans="1:14" ht="24" customHeight="1">
      <c r="A15" s="503" t="s">
        <v>5</v>
      </c>
      <c r="B15" s="505" t="s">
        <v>6</v>
      </c>
      <c r="C15" s="507" t="s">
        <v>7</v>
      </c>
      <c r="D15" s="511" t="s">
        <v>444</v>
      </c>
      <c r="E15" s="511"/>
      <c r="F15" s="511"/>
      <c r="G15" s="511"/>
      <c r="H15" s="511"/>
      <c r="I15" s="511"/>
      <c r="J15" s="511"/>
      <c r="K15" s="511"/>
      <c r="L15" s="516" t="s">
        <v>8</v>
      </c>
      <c r="M15" s="517"/>
      <c r="N15" s="46"/>
    </row>
    <row r="16" spans="1:14" ht="31.5" customHeight="1" thickBot="1">
      <c r="A16" s="504"/>
      <c r="B16" s="506"/>
      <c r="C16" s="508"/>
      <c r="D16" s="520" t="s">
        <v>445</v>
      </c>
      <c r="E16" s="521"/>
      <c r="F16" s="521"/>
      <c r="G16" s="521"/>
      <c r="H16" s="521"/>
      <c r="I16" s="520" t="s">
        <v>446</v>
      </c>
      <c r="J16" s="522"/>
      <c r="K16" s="522"/>
      <c r="L16" s="518"/>
      <c r="M16" s="519"/>
      <c r="N16" s="46"/>
    </row>
    <row r="17" spans="1:15" ht="33" customHeight="1" thickBot="1">
      <c r="A17" s="492" t="s">
        <v>125</v>
      </c>
      <c r="B17" s="493"/>
      <c r="C17" s="493"/>
      <c r="D17" s="493"/>
      <c r="E17" s="493"/>
      <c r="F17" s="493"/>
      <c r="G17" s="493"/>
      <c r="H17" s="493"/>
      <c r="I17" s="493"/>
      <c r="J17" s="493"/>
      <c r="K17" s="493"/>
      <c r="L17" s="493"/>
      <c r="M17" s="494"/>
      <c r="N17" s="46"/>
      <c r="O17" s="32"/>
    </row>
    <row r="18" spans="1:14" ht="50.25" customHeight="1">
      <c r="A18" s="251" t="s">
        <v>44</v>
      </c>
      <c r="B18" s="234" t="s">
        <v>122</v>
      </c>
      <c r="C18" s="240" t="s">
        <v>9</v>
      </c>
      <c r="D18" s="495">
        <v>2510</v>
      </c>
      <c r="E18" s="523"/>
      <c r="F18" s="523"/>
      <c r="G18" s="523"/>
      <c r="H18" s="523"/>
      <c r="I18" s="524">
        <f>D18*0.14</f>
        <v>351.40000000000003</v>
      </c>
      <c r="J18" s="525"/>
      <c r="K18" s="526"/>
      <c r="L18" s="509" t="s">
        <v>465</v>
      </c>
      <c r="M18" s="510"/>
      <c r="N18" s="45"/>
    </row>
    <row r="19" spans="1:14" ht="50.25" customHeight="1">
      <c r="A19" s="248" t="s">
        <v>10</v>
      </c>
      <c r="B19" s="230" t="s">
        <v>123</v>
      </c>
      <c r="C19" s="231" t="s">
        <v>9</v>
      </c>
      <c r="D19" s="471">
        <v>3530</v>
      </c>
      <c r="E19" s="472"/>
      <c r="F19" s="472"/>
      <c r="G19" s="472"/>
      <c r="H19" s="472"/>
      <c r="I19" s="484">
        <f>D19*0.14</f>
        <v>494.20000000000005</v>
      </c>
      <c r="J19" s="485"/>
      <c r="K19" s="486"/>
      <c r="L19" s="470" t="s">
        <v>482</v>
      </c>
      <c r="M19" s="463"/>
      <c r="N19" s="45"/>
    </row>
    <row r="20" spans="1:14" ht="50.25" customHeight="1">
      <c r="A20" s="248" t="s">
        <v>11</v>
      </c>
      <c r="B20" s="230" t="s">
        <v>122</v>
      </c>
      <c r="C20" s="231" t="s">
        <v>9</v>
      </c>
      <c r="D20" s="471">
        <v>4650</v>
      </c>
      <c r="E20" s="472"/>
      <c r="F20" s="472"/>
      <c r="G20" s="472"/>
      <c r="H20" s="472"/>
      <c r="I20" s="484">
        <f>D20*0.14</f>
        <v>651.0000000000001</v>
      </c>
      <c r="J20" s="485"/>
      <c r="K20" s="486"/>
      <c r="L20" s="470" t="s">
        <v>466</v>
      </c>
      <c r="M20" s="463"/>
      <c r="N20" s="45"/>
    </row>
    <row r="21" spans="1:14" ht="50.25" customHeight="1">
      <c r="A21" s="248" t="s">
        <v>264</v>
      </c>
      <c r="B21" s="230" t="s">
        <v>265</v>
      </c>
      <c r="C21" s="231" t="s">
        <v>266</v>
      </c>
      <c r="D21" s="471">
        <v>1390</v>
      </c>
      <c r="E21" s="472"/>
      <c r="F21" s="472"/>
      <c r="G21" s="472"/>
      <c r="H21" s="472"/>
      <c r="I21" s="484">
        <f>D21*0.48</f>
        <v>667.1999999999999</v>
      </c>
      <c r="J21" s="485"/>
      <c r="K21" s="486"/>
      <c r="L21" s="470" t="s">
        <v>467</v>
      </c>
      <c r="M21" s="463"/>
      <c r="N21" s="45"/>
    </row>
    <row r="22" spans="1:14" ht="50.25" customHeight="1">
      <c r="A22" s="248" t="s">
        <v>267</v>
      </c>
      <c r="B22" s="230" t="s">
        <v>268</v>
      </c>
      <c r="C22" s="231" t="s">
        <v>269</v>
      </c>
      <c r="D22" s="471">
        <v>1800</v>
      </c>
      <c r="E22" s="472"/>
      <c r="F22" s="472"/>
      <c r="G22" s="472"/>
      <c r="H22" s="472"/>
      <c r="I22" s="484">
        <f>D22*0.27</f>
        <v>486.00000000000006</v>
      </c>
      <c r="J22" s="485"/>
      <c r="K22" s="486"/>
      <c r="L22" s="482"/>
      <c r="M22" s="483"/>
      <c r="N22" s="45"/>
    </row>
    <row r="23" spans="1:14" ht="50.25" customHeight="1">
      <c r="A23" s="252" t="s">
        <v>79</v>
      </c>
      <c r="B23" s="230" t="s">
        <v>117</v>
      </c>
      <c r="C23" s="231" t="s">
        <v>12</v>
      </c>
      <c r="D23" s="471">
        <v>4640</v>
      </c>
      <c r="E23" s="472"/>
      <c r="F23" s="472"/>
      <c r="G23" s="472"/>
      <c r="H23" s="472"/>
      <c r="I23" s="484">
        <f>D23*0.1</f>
        <v>464</v>
      </c>
      <c r="J23" s="485"/>
      <c r="K23" s="486"/>
      <c r="L23" s="466" t="s">
        <v>483</v>
      </c>
      <c r="M23" s="467"/>
      <c r="N23" s="45"/>
    </row>
    <row r="24" spans="1:16" ht="50.25" customHeight="1">
      <c r="A24" s="252" t="s">
        <v>47</v>
      </c>
      <c r="B24" s="230" t="s">
        <v>120</v>
      </c>
      <c r="C24" s="231" t="s">
        <v>12</v>
      </c>
      <c r="D24" s="471">
        <v>4960</v>
      </c>
      <c r="E24" s="472"/>
      <c r="F24" s="401"/>
      <c r="G24" s="401"/>
      <c r="H24" s="401"/>
      <c r="I24" s="484">
        <f>D24*0.1</f>
        <v>496</v>
      </c>
      <c r="J24" s="485"/>
      <c r="K24" s="486"/>
      <c r="L24" s="468"/>
      <c r="M24" s="469"/>
      <c r="N24" s="303"/>
      <c r="O24" s="487"/>
      <c r="P24" s="488"/>
    </row>
    <row r="25" spans="1:14" ht="50.25" customHeight="1">
      <c r="A25" s="252" t="s">
        <v>121</v>
      </c>
      <c r="B25" s="230" t="s">
        <v>119</v>
      </c>
      <c r="C25" s="231" t="s">
        <v>12</v>
      </c>
      <c r="D25" s="471">
        <v>4350</v>
      </c>
      <c r="E25" s="472"/>
      <c r="F25" s="401"/>
      <c r="G25" s="401"/>
      <c r="H25" s="401"/>
      <c r="I25" s="484">
        <f>D25*0.1</f>
        <v>435</v>
      </c>
      <c r="J25" s="485"/>
      <c r="K25" s="486"/>
      <c r="L25" s="468"/>
      <c r="M25" s="469"/>
      <c r="N25" s="302"/>
    </row>
    <row r="26" spans="1:16" ht="50.25" customHeight="1">
      <c r="A26" s="252" t="s">
        <v>447</v>
      </c>
      <c r="B26" s="230" t="s">
        <v>118</v>
      </c>
      <c r="C26" s="231" t="s">
        <v>12</v>
      </c>
      <c r="D26" s="471">
        <v>3780</v>
      </c>
      <c r="E26" s="472"/>
      <c r="F26" s="401"/>
      <c r="G26" s="401"/>
      <c r="H26" s="401"/>
      <c r="I26" s="484">
        <f>D26*0.1</f>
        <v>378</v>
      </c>
      <c r="J26" s="485"/>
      <c r="K26" s="486"/>
      <c r="L26" s="468"/>
      <c r="M26" s="469"/>
      <c r="N26" s="303"/>
      <c r="O26" s="487"/>
      <c r="P26" s="488"/>
    </row>
    <row r="27" spans="1:14" ht="50.25" customHeight="1">
      <c r="A27" s="252" t="s">
        <v>115</v>
      </c>
      <c r="B27" s="230" t="s">
        <v>448</v>
      </c>
      <c r="C27" s="231" t="s">
        <v>80</v>
      </c>
      <c r="D27" s="471">
        <v>2240</v>
      </c>
      <c r="E27" s="472"/>
      <c r="F27" s="401"/>
      <c r="G27" s="401"/>
      <c r="H27" s="401"/>
      <c r="I27" s="484">
        <f>D27*0.2</f>
        <v>448</v>
      </c>
      <c r="J27" s="485"/>
      <c r="K27" s="486"/>
      <c r="L27" s="466" t="s">
        <v>468</v>
      </c>
      <c r="M27" s="467"/>
      <c r="N27" s="45"/>
    </row>
    <row r="28" spans="1:14" ht="50.25" customHeight="1">
      <c r="A28" s="251" t="s">
        <v>449</v>
      </c>
      <c r="B28" s="230" t="s">
        <v>429</v>
      </c>
      <c r="C28" s="232" t="s">
        <v>452</v>
      </c>
      <c r="D28" s="471">
        <v>2890</v>
      </c>
      <c r="E28" s="472"/>
      <c r="F28" s="401"/>
      <c r="G28" s="401"/>
      <c r="H28" s="401"/>
      <c r="I28" s="484">
        <f>D28*0.216</f>
        <v>624.24</v>
      </c>
      <c r="J28" s="485"/>
      <c r="K28" s="486"/>
      <c r="L28" s="474"/>
      <c r="M28" s="475"/>
      <c r="N28" s="45"/>
    </row>
    <row r="29" spans="1:14" ht="50.25" customHeight="1" thickBot="1">
      <c r="A29" s="253" t="s">
        <v>450</v>
      </c>
      <c r="B29" s="233" t="s">
        <v>454</v>
      </c>
      <c r="C29" s="238" t="s">
        <v>453</v>
      </c>
      <c r="D29" s="478">
        <v>2250</v>
      </c>
      <c r="E29" s="479"/>
      <c r="F29" s="439"/>
      <c r="G29" s="439"/>
      <c r="H29" s="439"/>
      <c r="I29" s="489">
        <f>D29*0.288</f>
        <v>648</v>
      </c>
      <c r="J29" s="490"/>
      <c r="K29" s="491"/>
      <c r="L29" s="476"/>
      <c r="M29" s="477"/>
      <c r="N29" s="45"/>
    </row>
    <row r="30" spans="1:14" ht="33.75" customHeight="1" thickBot="1">
      <c r="A30" s="492" t="s">
        <v>455</v>
      </c>
      <c r="B30" s="493"/>
      <c r="C30" s="493"/>
      <c r="D30" s="493"/>
      <c r="E30" s="493"/>
      <c r="F30" s="493"/>
      <c r="G30" s="493"/>
      <c r="H30" s="493"/>
      <c r="I30" s="493"/>
      <c r="J30" s="493"/>
      <c r="K30" s="493"/>
      <c r="L30" s="493"/>
      <c r="M30" s="494"/>
      <c r="N30" s="45"/>
    </row>
    <row r="31" spans="1:14" ht="45.75" customHeight="1">
      <c r="A31" s="246" t="s">
        <v>459</v>
      </c>
      <c r="B31" s="241" t="s">
        <v>456</v>
      </c>
      <c r="C31" s="242" t="s">
        <v>457</v>
      </c>
      <c r="D31" s="495">
        <v>1450</v>
      </c>
      <c r="E31" s="496"/>
      <c r="F31" s="496"/>
      <c r="G31" s="496"/>
      <c r="H31" s="496"/>
      <c r="I31" s="497">
        <f>D31*0.432</f>
        <v>626.4</v>
      </c>
      <c r="J31" s="497"/>
      <c r="K31" s="498"/>
      <c r="L31" s="480" t="s">
        <v>460</v>
      </c>
      <c r="M31" s="481"/>
      <c r="N31" s="45"/>
    </row>
    <row r="32" spans="1:14" ht="45.75" customHeight="1">
      <c r="A32" s="247" t="s">
        <v>459</v>
      </c>
      <c r="B32" s="234" t="s">
        <v>456</v>
      </c>
      <c r="C32" s="237" t="s">
        <v>458</v>
      </c>
      <c r="D32" s="471">
        <v>1450</v>
      </c>
      <c r="E32" s="473"/>
      <c r="F32" s="473"/>
      <c r="G32" s="473"/>
      <c r="H32" s="473"/>
      <c r="I32" s="464">
        <f>D32*0.288</f>
        <v>417.59999999999997</v>
      </c>
      <c r="J32" s="464"/>
      <c r="K32" s="465"/>
      <c r="L32" s="482"/>
      <c r="M32" s="483"/>
      <c r="N32" s="45"/>
    </row>
    <row r="33" spans="1:14" ht="45.75" customHeight="1">
      <c r="A33" s="248" t="s">
        <v>62</v>
      </c>
      <c r="B33" s="234" t="s">
        <v>456</v>
      </c>
      <c r="C33" s="237" t="s">
        <v>109</v>
      </c>
      <c r="D33" s="471">
        <v>1550</v>
      </c>
      <c r="E33" s="473"/>
      <c r="F33" s="473"/>
      <c r="G33" s="473"/>
      <c r="H33" s="473"/>
      <c r="I33" s="464">
        <f>D33*0.432</f>
        <v>669.6</v>
      </c>
      <c r="J33" s="464"/>
      <c r="K33" s="465"/>
      <c r="L33" s="462" t="s">
        <v>13</v>
      </c>
      <c r="M33" s="463"/>
      <c r="N33" s="45"/>
    </row>
    <row r="34" spans="1:14" ht="45.75" customHeight="1">
      <c r="A34" s="248" t="s">
        <v>63</v>
      </c>
      <c r="B34" s="234" t="s">
        <v>461</v>
      </c>
      <c r="C34" s="237" t="s">
        <v>109</v>
      </c>
      <c r="D34" s="471">
        <v>1750</v>
      </c>
      <c r="E34" s="473"/>
      <c r="F34" s="473"/>
      <c r="G34" s="473"/>
      <c r="H34" s="473"/>
      <c r="I34" s="464">
        <f>D34*0.432</f>
        <v>756</v>
      </c>
      <c r="J34" s="464"/>
      <c r="K34" s="465"/>
      <c r="L34" s="462"/>
      <c r="M34" s="463"/>
      <c r="N34" s="45"/>
    </row>
    <row r="35" spans="1:14" ht="45.75" customHeight="1">
      <c r="A35" s="248" t="s">
        <v>108</v>
      </c>
      <c r="B35" s="230" t="s">
        <v>462</v>
      </c>
      <c r="C35" s="232" t="s">
        <v>104</v>
      </c>
      <c r="D35" s="471">
        <v>1960</v>
      </c>
      <c r="E35" s="473"/>
      <c r="F35" s="473"/>
      <c r="G35" s="473"/>
      <c r="H35" s="473"/>
      <c r="I35" s="464">
        <f>D35*0.432</f>
        <v>846.72</v>
      </c>
      <c r="J35" s="464"/>
      <c r="K35" s="465"/>
      <c r="L35" s="462" t="s">
        <v>14</v>
      </c>
      <c r="M35" s="463"/>
      <c r="N35" s="45"/>
    </row>
    <row r="36" spans="1:15" ht="45.75" customHeight="1">
      <c r="A36" s="248" t="s">
        <v>61</v>
      </c>
      <c r="B36" s="230" t="s">
        <v>463</v>
      </c>
      <c r="C36" s="232" t="s">
        <v>452</v>
      </c>
      <c r="D36" s="471">
        <v>3090</v>
      </c>
      <c r="E36" s="473"/>
      <c r="F36" s="473"/>
      <c r="G36" s="473"/>
      <c r="H36" s="473"/>
      <c r="I36" s="464">
        <f>D36*0.216</f>
        <v>667.4399999999999</v>
      </c>
      <c r="J36" s="464"/>
      <c r="K36" s="465"/>
      <c r="L36" s="466" t="s">
        <v>116</v>
      </c>
      <c r="M36" s="467"/>
      <c r="N36" s="34"/>
      <c r="O36" s="2"/>
    </row>
    <row r="37" spans="1:15" ht="45.75" customHeight="1">
      <c r="A37" s="248" t="s">
        <v>81</v>
      </c>
      <c r="B37" s="230" t="s">
        <v>464</v>
      </c>
      <c r="C37" s="232" t="s">
        <v>451</v>
      </c>
      <c r="D37" s="471">
        <v>3450</v>
      </c>
      <c r="E37" s="473"/>
      <c r="F37" s="473"/>
      <c r="G37" s="473"/>
      <c r="H37" s="473"/>
      <c r="I37" s="464">
        <f>D37*0.216</f>
        <v>745.2</v>
      </c>
      <c r="J37" s="464"/>
      <c r="K37" s="465"/>
      <c r="L37" s="468"/>
      <c r="M37" s="469"/>
      <c r="N37" s="34"/>
      <c r="O37" s="2"/>
    </row>
    <row r="38" spans="1:15" ht="45.75" customHeight="1">
      <c r="A38" s="248" t="s">
        <v>110</v>
      </c>
      <c r="B38" s="235" t="s">
        <v>124</v>
      </c>
      <c r="C38" s="232" t="s">
        <v>470</v>
      </c>
      <c r="D38" s="471">
        <v>3890</v>
      </c>
      <c r="E38" s="473"/>
      <c r="F38" s="473"/>
      <c r="G38" s="473"/>
      <c r="H38" s="473"/>
      <c r="I38" s="464">
        <f>D38*0.144</f>
        <v>560.16</v>
      </c>
      <c r="J38" s="464"/>
      <c r="K38" s="465"/>
      <c r="L38" s="462" t="s">
        <v>474</v>
      </c>
      <c r="M38" s="463"/>
      <c r="N38" s="34"/>
      <c r="O38" s="2"/>
    </row>
    <row r="39" spans="1:15" ht="45.75" customHeight="1">
      <c r="A39" s="248" t="s">
        <v>111</v>
      </c>
      <c r="B39" s="235" t="s">
        <v>471</v>
      </c>
      <c r="C39" s="238" t="s">
        <v>470</v>
      </c>
      <c r="D39" s="471">
        <v>5270</v>
      </c>
      <c r="E39" s="473"/>
      <c r="F39" s="473"/>
      <c r="G39" s="473"/>
      <c r="H39" s="473"/>
      <c r="I39" s="464">
        <f>D39*0.144</f>
        <v>758.88</v>
      </c>
      <c r="J39" s="464"/>
      <c r="K39" s="465"/>
      <c r="L39" s="462" t="s">
        <v>473</v>
      </c>
      <c r="M39" s="463"/>
      <c r="N39" s="34"/>
      <c r="O39" s="2"/>
    </row>
    <row r="40" spans="1:13" ht="45.75" customHeight="1">
      <c r="A40" s="248" t="s">
        <v>112</v>
      </c>
      <c r="B40" s="235" t="s">
        <v>469</v>
      </c>
      <c r="C40" s="238" t="s">
        <v>470</v>
      </c>
      <c r="D40" s="471">
        <v>6700</v>
      </c>
      <c r="E40" s="473"/>
      <c r="F40" s="473"/>
      <c r="G40" s="473"/>
      <c r="H40" s="473"/>
      <c r="I40" s="464">
        <f>D40*0.144</f>
        <v>964.8</v>
      </c>
      <c r="J40" s="464"/>
      <c r="K40" s="465"/>
      <c r="L40" s="462" t="s">
        <v>472</v>
      </c>
      <c r="M40" s="463"/>
    </row>
    <row r="41" spans="1:13" ht="45.75" customHeight="1" thickBot="1">
      <c r="A41" s="249" t="s">
        <v>55</v>
      </c>
      <c r="B41" s="236" t="s">
        <v>56</v>
      </c>
      <c r="C41" s="239" t="s">
        <v>114</v>
      </c>
      <c r="D41" s="478">
        <v>5530</v>
      </c>
      <c r="E41" s="529"/>
      <c r="F41" s="529"/>
      <c r="G41" s="529"/>
      <c r="H41" s="529"/>
      <c r="I41" s="530">
        <f>D41*0.144</f>
        <v>796.3199999999999</v>
      </c>
      <c r="J41" s="530"/>
      <c r="K41" s="531"/>
      <c r="L41" s="460" t="s">
        <v>57</v>
      </c>
      <c r="M41" s="461"/>
    </row>
    <row r="42" spans="1:13" ht="39.75" customHeight="1" thickBot="1">
      <c r="A42" s="492" t="s">
        <v>478</v>
      </c>
      <c r="B42" s="493"/>
      <c r="C42" s="493"/>
      <c r="D42" s="493"/>
      <c r="E42" s="493"/>
      <c r="F42" s="493"/>
      <c r="G42" s="493"/>
      <c r="H42" s="493"/>
      <c r="I42" s="493"/>
      <c r="J42" s="493"/>
      <c r="K42" s="493"/>
      <c r="L42" s="493"/>
      <c r="M42" s="494"/>
    </row>
    <row r="43" spans="1:13" ht="45" customHeight="1">
      <c r="A43" s="251" t="s">
        <v>600</v>
      </c>
      <c r="B43" s="362" t="s">
        <v>601</v>
      </c>
      <c r="C43" s="363" t="s">
        <v>104</v>
      </c>
      <c r="D43" s="557">
        <v>2150</v>
      </c>
      <c r="E43" s="558"/>
      <c r="F43" s="558"/>
      <c r="G43" s="558"/>
      <c r="H43" s="559"/>
      <c r="I43" s="554">
        <f>D43*0.36</f>
        <v>774</v>
      </c>
      <c r="J43" s="555"/>
      <c r="K43" s="556"/>
      <c r="L43" s="552" t="s">
        <v>433</v>
      </c>
      <c r="M43" s="553"/>
    </row>
    <row r="44" spans="1:13" ht="45" customHeight="1">
      <c r="A44" s="251" t="s">
        <v>479</v>
      </c>
      <c r="B44" s="234" t="s">
        <v>435</v>
      </c>
      <c r="C44" s="361" t="s">
        <v>436</v>
      </c>
      <c r="D44" s="532">
        <v>3250</v>
      </c>
      <c r="E44" s="533"/>
      <c r="F44" s="533"/>
      <c r="G44" s="533"/>
      <c r="H44" s="533"/>
      <c r="I44" s="547">
        <f>D44*0.24</f>
        <v>780</v>
      </c>
      <c r="J44" s="548"/>
      <c r="K44" s="549"/>
      <c r="L44" s="536" t="s">
        <v>481</v>
      </c>
      <c r="M44" s="537"/>
    </row>
    <row r="45" spans="1:13" ht="39.75" customHeight="1" thickBot="1">
      <c r="A45" s="248" t="s">
        <v>479</v>
      </c>
      <c r="B45" s="236" t="s">
        <v>477</v>
      </c>
      <c r="C45" s="239" t="s">
        <v>480</v>
      </c>
      <c r="D45" s="527">
        <v>3250</v>
      </c>
      <c r="E45" s="528"/>
      <c r="F45" s="528"/>
      <c r="G45" s="528"/>
      <c r="H45" s="528"/>
      <c r="I45" s="563">
        <f>D45*0.3</f>
        <v>975</v>
      </c>
      <c r="J45" s="564"/>
      <c r="K45" s="565"/>
      <c r="L45" s="538"/>
      <c r="M45" s="539"/>
    </row>
    <row r="46" spans="1:14" ht="46.5" customHeight="1" thickBot="1">
      <c r="A46" s="492" t="s">
        <v>475</v>
      </c>
      <c r="B46" s="567"/>
      <c r="C46" s="567"/>
      <c r="D46" s="567"/>
      <c r="E46" s="567"/>
      <c r="F46" s="567"/>
      <c r="G46" s="567"/>
      <c r="H46" s="567"/>
      <c r="I46" s="567"/>
      <c r="J46" s="567"/>
      <c r="K46" s="567"/>
      <c r="L46" s="567"/>
      <c r="M46" s="568"/>
      <c r="N46" s="50" t="s">
        <v>430</v>
      </c>
    </row>
    <row r="47" spans="1:14" ht="46.5" customHeight="1">
      <c r="A47" s="250" t="s">
        <v>270</v>
      </c>
      <c r="B47" s="241" t="s">
        <v>271</v>
      </c>
      <c r="C47" s="243" t="s">
        <v>476</v>
      </c>
      <c r="D47" s="542">
        <v>5640</v>
      </c>
      <c r="E47" s="543"/>
      <c r="F47" s="543"/>
      <c r="G47" s="543"/>
      <c r="H47" s="543"/>
      <c r="I47" s="544">
        <f>D47*0.18</f>
        <v>1015.1999999999999</v>
      </c>
      <c r="J47" s="545"/>
      <c r="K47" s="546"/>
      <c r="L47" s="550" t="s">
        <v>272</v>
      </c>
      <c r="M47" s="551"/>
      <c r="N47" s="50" t="s">
        <v>434</v>
      </c>
    </row>
    <row r="48" spans="1:13" ht="46.5" customHeight="1">
      <c r="A48" s="248" t="s">
        <v>431</v>
      </c>
      <c r="B48" s="230" t="s">
        <v>432</v>
      </c>
      <c r="C48" s="244" t="s">
        <v>104</v>
      </c>
      <c r="D48" s="534">
        <v>2250</v>
      </c>
      <c r="E48" s="535"/>
      <c r="F48" s="535"/>
      <c r="G48" s="535"/>
      <c r="H48" s="535"/>
      <c r="I48" s="560">
        <f>D48*0.36</f>
        <v>810</v>
      </c>
      <c r="J48" s="561"/>
      <c r="K48" s="562"/>
      <c r="L48" s="540" t="s">
        <v>433</v>
      </c>
      <c r="M48" s="541"/>
    </row>
    <row r="49" spans="1:13" ht="36.75" thickBot="1">
      <c r="A49" s="249" t="s">
        <v>258</v>
      </c>
      <c r="B49" s="236" t="s">
        <v>477</v>
      </c>
      <c r="C49" s="239" t="s">
        <v>259</v>
      </c>
      <c r="D49" s="527">
        <v>1600</v>
      </c>
      <c r="E49" s="528"/>
      <c r="F49" s="528"/>
      <c r="G49" s="528"/>
      <c r="H49" s="528"/>
      <c r="I49" s="563">
        <f>D49*0.36</f>
        <v>576</v>
      </c>
      <c r="J49" s="564"/>
      <c r="K49" s="566"/>
      <c r="L49" s="460" t="s">
        <v>260</v>
      </c>
      <c r="M49" s="461"/>
    </row>
    <row r="50" spans="1:11" ht="12.75">
      <c r="A50" s="61"/>
      <c r="B50" s="31"/>
      <c r="C50" s="31"/>
      <c r="D50" s="31"/>
      <c r="E50" s="31"/>
      <c r="F50" s="31"/>
      <c r="G50" s="31"/>
      <c r="H50" s="31"/>
      <c r="I50" s="31"/>
      <c r="J50" s="31"/>
      <c r="K50" s="31"/>
    </row>
    <row r="51" spans="1:9" ht="15.75">
      <c r="A51" s="76" t="s">
        <v>196</v>
      </c>
      <c r="E51" s="31"/>
      <c r="F51" s="31"/>
      <c r="G51" s="31"/>
      <c r="H51" s="31"/>
      <c r="I51" s="31"/>
    </row>
    <row r="52" spans="1:2" ht="21">
      <c r="A52" s="76" t="s">
        <v>197</v>
      </c>
      <c r="B52" s="320" t="s">
        <v>511</v>
      </c>
    </row>
    <row r="53" spans="1:2" ht="21">
      <c r="A53" s="76" t="s">
        <v>198</v>
      </c>
      <c r="B53" s="320" t="s">
        <v>127</v>
      </c>
    </row>
    <row r="54" spans="1:2" ht="21">
      <c r="A54" s="76" t="s">
        <v>199</v>
      </c>
      <c r="B54" s="320" t="s">
        <v>105</v>
      </c>
    </row>
    <row r="55" spans="1:2" ht="21">
      <c r="A55" s="76" t="s">
        <v>194</v>
      </c>
      <c r="B55" s="320" t="s">
        <v>128</v>
      </c>
    </row>
    <row r="56" spans="1:10" ht="18">
      <c r="A56" s="76" t="s">
        <v>195</v>
      </c>
      <c r="B56" s="59"/>
      <c r="J56" s="60"/>
    </row>
  </sheetData>
  <sheetProtection/>
  <mergeCells count="95">
    <mergeCell ref="I45:K45"/>
    <mergeCell ref="I49:K49"/>
    <mergeCell ref="A46:M46"/>
    <mergeCell ref="L49:M49"/>
    <mergeCell ref="D48:H48"/>
    <mergeCell ref="L44:M45"/>
    <mergeCell ref="L48:M48"/>
    <mergeCell ref="D47:H47"/>
    <mergeCell ref="I47:K47"/>
    <mergeCell ref="I44:K44"/>
    <mergeCell ref="L47:M47"/>
    <mergeCell ref="D49:H49"/>
    <mergeCell ref="I48:K48"/>
    <mergeCell ref="D45:H45"/>
    <mergeCell ref="D41:H41"/>
    <mergeCell ref="I39:K39"/>
    <mergeCell ref="I40:K40"/>
    <mergeCell ref="I41:K41"/>
    <mergeCell ref="A42:M42"/>
    <mergeCell ref="D44:H44"/>
    <mergeCell ref="L43:M43"/>
    <mergeCell ref="I43:K43"/>
    <mergeCell ref="D43:H43"/>
    <mergeCell ref="D19:H19"/>
    <mergeCell ref="I19:K19"/>
    <mergeCell ref="A17:M17"/>
    <mergeCell ref="L19:M19"/>
    <mergeCell ref="D22:H22"/>
    <mergeCell ref="D40:H40"/>
    <mergeCell ref="D39:H39"/>
    <mergeCell ref="D20:H20"/>
    <mergeCell ref="D23:H23"/>
    <mergeCell ref="I23:K23"/>
    <mergeCell ref="L23:M26"/>
    <mergeCell ref="I24:K24"/>
    <mergeCell ref="I25:K25"/>
    <mergeCell ref="I20:K20"/>
    <mergeCell ref="D24:H24"/>
    <mergeCell ref="D25:H25"/>
    <mergeCell ref="C15:C16"/>
    <mergeCell ref="L18:M18"/>
    <mergeCell ref="D15:K15"/>
    <mergeCell ref="C5:L7"/>
    <mergeCell ref="C8:K9"/>
    <mergeCell ref="L15:M16"/>
    <mergeCell ref="D16:H16"/>
    <mergeCell ref="I16:K16"/>
    <mergeCell ref="D18:H18"/>
    <mergeCell ref="I18:K18"/>
    <mergeCell ref="L33:M34"/>
    <mergeCell ref="D27:H27"/>
    <mergeCell ref="D31:H31"/>
    <mergeCell ref="I31:K31"/>
    <mergeCell ref="I28:K28"/>
    <mergeCell ref="A1:B10"/>
    <mergeCell ref="A13:M13"/>
    <mergeCell ref="A14:M14"/>
    <mergeCell ref="A15:A16"/>
    <mergeCell ref="B15:B16"/>
    <mergeCell ref="D28:H28"/>
    <mergeCell ref="I26:K26"/>
    <mergeCell ref="D33:H33"/>
    <mergeCell ref="D34:H34"/>
    <mergeCell ref="D35:H35"/>
    <mergeCell ref="D21:H21"/>
    <mergeCell ref="D38:H38"/>
    <mergeCell ref="I38:K38"/>
    <mergeCell ref="L31:M32"/>
    <mergeCell ref="I21:K21"/>
    <mergeCell ref="D32:H32"/>
    <mergeCell ref="O24:P24"/>
    <mergeCell ref="O26:P26"/>
    <mergeCell ref="I29:K29"/>
    <mergeCell ref="A30:M30"/>
    <mergeCell ref="I22:K22"/>
    <mergeCell ref="L20:M20"/>
    <mergeCell ref="D26:H26"/>
    <mergeCell ref="D36:H36"/>
    <mergeCell ref="D37:H37"/>
    <mergeCell ref="I36:K36"/>
    <mergeCell ref="I37:K37"/>
    <mergeCell ref="L27:M29"/>
    <mergeCell ref="D29:H29"/>
    <mergeCell ref="L21:M22"/>
    <mergeCell ref="I27:K27"/>
    <mergeCell ref="L41:M41"/>
    <mergeCell ref="L40:M40"/>
    <mergeCell ref="I32:K32"/>
    <mergeCell ref="I34:K34"/>
    <mergeCell ref="I35:K35"/>
    <mergeCell ref="I33:K33"/>
    <mergeCell ref="L36:M37"/>
    <mergeCell ref="L35:M35"/>
    <mergeCell ref="L38:M38"/>
    <mergeCell ref="L39:M39"/>
  </mergeCells>
  <printOptions/>
  <pageMargins left="0.7874015748031497" right="0.7874015748031497" top="0.984251968503937" bottom="0.5905511811023623" header="0.11811023622047245" footer="0.31496062992125984"/>
  <pageSetup fitToHeight="1" fitToWidth="1" horizontalDpi="600" verticalDpi="600" orientation="portrait" paperSize="9" scale="37" r:id="rId2"/>
  <drawing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O48"/>
  <sheetViews>
    <sheetView view="pageBreakPreview" zoomScale="70" zoomScaleNormal="75" zoomScaleSheetLayoutView="70" zoomScalePageLayoutView="0" workbookViewId="0" topLeftCell="A31">
      <selection activeCell="A13" sqref="A13:L13"/>
    </sheetView>
  </sheetViews>
  <sheetFormatPr defaultColWidth="9.00390625" defaultRowHeight="12.75"/>
  <cols>
    <col min="1" max="1" width="46.375" style="0" customWidth="1"/>
    <col min="2" max="2" width="30.00390625" style="0" customWidth="1"/>
    <col min="3" max="3" width="8.875" style="0" customWidth="1"/>
    <col min="4" max="11" width="9.125" style="0" customWidth="1"/>
    <col min="12" max="12" width="59.25390625" style="0" customWidth="1"/>
  </cols>
  <sheetData>
    <row r="1" spans="1:13" ht="18.75" customHeight="1">
      <c r="A1" s="91"/>
      <c r="B1" s="91"/>
      <c r="C1" s="92"/>
      <c r="D1" s="71"/>
      <c r="E1" s="71"/>
      <c r="F1" s="71"/>
      <c r="G1" s="71"/>
      <c r="H1" s="71"/>
      <c r="I1" s="71"/>
      <c r="J1" s="71"/>
      <c r="K1" s="71"/>
      <c r="L1" s="71"/>
      <c r="M1" s="2"/>
    </row>
    <row r="2" spans="1:13" ht="18.75" customHeight="1">
      <c r="A2" s="91"/>
      <c r="B2" s="91"/>
      <c r="C2" s="92"/>
      <c r="D2" s="71"/>
      <c r="E2" s="71"/>
      <c r="F2" s="71"/>
      <c r="G2" s="71"/>
      <c r="H2" s="71"/>
      <c r="I2" s="71"/>
      <c r="J2" s="71"/>
      <c r="K2" s="71"/>
      <c r="L2" s="71"/>
      <c r="M2" s="2"/>
    </row>
    <row r="3" spans="1:13" ht="28.5" customHeight="1">
      <c r="A3" s="91"/>
      <c r="B3" s="91"/>
      <c r="C3" s="92"/>
      <c r="D3" s="71"/>
      <c r="E3" s="71"/>
      <c r="F3" s="71"/>
      <c r="G3" s="71"/>
      <c r="H3" s="71"/>
      <c r="I3" s="71"/>
      <c r="J3" s="71"/>
      <c r="K3" s="71"/>
      <c r="L3" s="71"/>
      <c r="M3" s="2"/>
    </row>
    <row r="4" spans="1:13" ht="33.75" customHeight="1">
      <c r="A4" s="91"/>
      <c r="B4" s="91"/>
      <c r="C4" s="92"/>
      <c r="D4" s="71"/>
      <c r="E4" s="71"/>
      <c r="F4" s="71"/>
      <c r="G4" s="71"/>
      <c r="H4" s="71"/>
      <c r="I4" s="71"/>
      <c r="J4" s="71"/>
      <c r="K4" s="71"/>
      <c r="L4" s="71"/>
      <c r="M4" s="2"/>
    </row>
    <row r="5" spans="1:13" ht="27.75" customHeight="1">
      <c r="A5" s="91"/>
      <c r="B5" s="91"/>
      <c r="C5" s="119"/>
      <c r="D5" s="71"/>
      <c r="E5" s="71"/>
      <c r="F5" s="254"/>
      <c r="G5" s="71"/>
      <c r="H5" s="71"/>
      <c r="I5" s="71"/>
      <c r="J5" s="71"/>
      <c r="K5" s="71"/>
      <c r="L5" s="71"/>
      <c r="M5" s="2"/>
    </row>
    <row r="6" spans="1:13" ht="13.5" customHeight="1">
      <c r="A6" s="91"/>
      <c r="B6" s="91"/>
      <c r="C6" s="119"/>
      <c r="D6" s="71"/>
      <c r="E6" s="71"/>
      <c r="F6" s="71"/>
      <c r="G6" s="71"/>
      <c r="H6" s="71"/>
      <c r="I6" s="71"/>
      <c r="J6" s="71"/>
      <c r="K6" s="71"/>
      <c r="L6" s="71"/>
      <c r="M6" s="2"/>
    </row>
    <row r="7" spans="1:13" ht="36" customHeight="1">
      <c r="A7" s="91"/>
      <c r="B7" s="587" t="s">
        <v>335</v>
      </c>
      <c r="C7" s="588"/>
      <c r="D7" s="588"/>
      <c r="E7" s="588"/>
      <c r="F7" s="588"/>
      <c r="G7" s="588"/>
      <c r="H7" s="588"/>
      <c r="I7" s="588"/>
      <c r="J7" s="588"/>
      <c r="K7" s="588"/>
      <c r="L7" s="588"/>
      <c r="M7" s="2"/>
    </row>
    <row r="8" spans="1:13" ht="15.75" customHeight="1">
      <c r="A8" s="91"/>
      <c r="B8" s="514" t="s">
        <v>605</v>
      </c>
      <c r="C8" s="414"/>
      <c r="D8" s="414"/>
      <c r="E8" s="414"/>
      <c r="F8" s="414"/>
      <c r="G8" s="414"/>
      <c r="H8" s="414"/>
      <c r="I8" s="414"/>
      <c r="J8" s="414"/>
      <c r="K8" s="414"/>
      <c r="L8" s="255"/>
      <c r="M8" s="2"/>
    </row>
    <row r="9" spans="1:13" ht="24" customHeight="1">
      <c r="A9" s="91"/>
      <c r="B9" s="414"/>
      <c r="C9" s="414"/>
      <c r="D9" s="414"/>
      <c r="E9" s="414"/>
      <c r="F9" s="414"/>
      <c r="G9" s="414"/>
      <c r="H9" s="414"/>
      <c r="I9" s="414"/>
      <c r="J9" s="414"/>
      <c r="K9" s="414"/>
      <c r="L9" s="255"/>
      <c r="M9" s="2"/>
    </row>
    <row r="10" spans="1:13" ht="6.75" customHeight="1">
      <c r="A10" s="91"/>
      <c r="B10" s="91"/>
      <c r="C10" s="119"/>
      <c r="D10" s="94"/>
      <c r="E10" s="94"/>
      <c r="F10" s="94"/>
      <c r="G10" s="94"/>
      <c r="H10" s="94"/>
      <c r="I10" s="94"/>
      <c r="J10" s="94"/>
      <c r="K10" s="94"/>
      <c r="L10" s="73"/>
      <c r="M10" s="2"/>
    </row>
    <row r="11" spans="1:4" ht="25.5" customHeight="1">
      <c r="A11" s="256" t="s">
        <v>484</v>
      </c>
      <c r="B11" s="50"/>
      <c r="C11" s="50"/>
      <c r="D11" s="50"/>
    </row>
    <row r="12" spans="1:4" ht="7.5" customHeight="1" thickBot="1">
      <c r="A12" s="49"/>
      <c r="B12" s="50"/>
      <c r="C12" s="50"/>
      <c r="D12" s="50"/>
    </row>
    <row r="13" spans="1:12" ht="39.75" customHeight="1" thickBot="1">
      <c r="A13" s="602" t="s">
        <v>485</v>
      </c>
      <c r="B13" s="603"/>
      <c r="C13" s="603"/>
      <c r="D13" s="604"/>
      <c r="E13" s="604"/>
      <c r="F13" s="604"/>
      <c r="G13" s="604"/>
      <c r="H13" s="604"/>
      <c r="I13" s="604"/>
      <c r="J13" s="604"/>
      <c r="K13" s="604"/>
      <c r="L13" s="605"/>
    </row>
    <row r="14" spans="1:12" ht="34.5" customHeight="1">
      <c r="A14" s="606" t="s">
        <v>5</v>
      </c>
      <c r="B14" s="610" t="s">
        <v>6</v>
      </c>
      <c r="C14" s="612" t="s">
        <v>34</v>
      </c>
      <c r="D14" s="625" t="s">
        <v>486</v>
      </c>
      <c r="E14" s="625"/>
      <c r="F14" s="625"/>
      <c r="G14" s="625"/>
      <c r="H14" s="625"/>
      <c r="I14" s="625"/>
      <c r="J14" s="625"/>
      <c r="K14" s="625"/>
      <c r="L14" s="608" t="s">
        <v>8</v>
      </c>
    </row>
    <row r="15" spans="1:12" ht="34.5" customHeight="1" thickBot="1">
      <c r="A15" s="607"/>
      <c r="B15" s="611"/>
      <c r="C15" s="613"/>
      <c r="D15" s="626" t="s">
        <v>445</v>
      </c>
      <c r="E15" s="627"/>
      <c r="F15" s="627"/>
      <c r="G15" s="627"/>
      <c r="H15" s="626" t="s">
        <v>446</v>
      </c>
      <c r="I15" s="627"/>
      <c r="J15" s="627"/>
      <c r="K15" s="627"/>
      <c r="L15" s="609"/>
    </row>
    <row r="16" spans="1:13" ht="27.75" customHeight="1">
      <c r="A16" s="631" t="s">
        <v>201</v>
      </c>
      <c r="B16" s="632"/>
      <c r="C16" s="632"/>
      <c r="D16" s="633"/>
      <c r="E16" s="633"/>
      <c r="F16" s="633"/>
      <c r="G16" s="633"/>
      <c r="H16" s="633"/>
      <c r="I16" s="633"/>
      <c r="J16" s="633"/>
      <c r="K16" s="633"/>
      <c r="L16" s="634"/>
      <c r="M16" s="32"/>
    </row>
    <row r="17" spans="1:13" ht="59.25" customHeight="1">
      <c r="A17" s="261" t="s">
        <v>255</v>
      </c>
      <c r="B17" s="265" t="s">
        <v>488</v>
      </c>
      <c r="C17" s="269" t="s">
        <v>35</v>
      </c>
      <c r="D17" s="617">
        <v>5090</v>
      </c>
      <c r="E17" s="618"/>
      <c r="F17" s="618"/>
      <c r="G17" s="618"/>
      <c r="H17" s="619">
        <f>D17*0.27376</f>
        <v>1393.4384</v>
      </c>
      <c r="I17" s="620"/>
      <c r="J17" s="620"/>
      <c r="K17" s="621"/>
      <c r="L17" s="628" t="s">
        <v>113</v>
      </c>
      <c r="M17" s="32"/>
    </row>
    <row r="18" spans="1:13" ht="59.25" customHeight="1">
      <c r="A18" s="261" t="s">
        <v>489</v>
      </c>
      <c r="B18" s="266" t="s">
        <v>490</v>
      </c>
      <c r="C18" s="270" t="s">
        <v>35</v>
      </c>
      <c r="D18" s="569">
        <v>5380</v>
      </c>
      <c r="E18" s="570"/>
      <c r="F18" s="570"/>
      <c r="G18" s="570"/>
      <c r="H18" s="571">
        <f>D18*0.2</f>
        <v>1076</v>
      </c>
      <c r="I18" s="572"/>
      <c r="J18" s="572"/>
      <c r="K18" s="573"/>
      <c r="L18" s="629"/>
      <c r="M18" s="32"/>
    </row>
    <row r="19" spans="1:15" ht="59.25" customHeight="1">
      <c r="A19" s="261" t="s">
        <v>491</v>
      </c>
      <c r="B19" s="266" t="s">
        <v>493</v>
      </c>
      <c r="C19" s="270" t="s">
        <v>35</v>
      </c>
      <c r="D19" s="569">
        <v>5230</v>
      </c>
      <c r="E19" s="570"/>
      <c r="F19" s="570"/>
      <c r="G19" s="570"/>
      <c r="H19" s="571">
        <f>D19*0.27376</f>
        <v>1431.7648</v>
      </c>
      <c r="I19" s="572"/>
      <c r="J19" s="572"/>
      <c r="K19" s="573"/>
      <c r="L19" s="628" t="s">
        <v>64</v>
      </c>
      <c r="M19" s="78"/>
      <c r="N19" s="78"/>
      <c r="O19" s="79"/>
    </row>
    <row r="20" spans="1:15" ht="59.25" customHeight="1">
      <c r="A20" s="262" t="s">
        <v>261</v>
      </c>
      <c r="B20" s="265" t="s">
        <v>494</v>
      </c>
      <c r="C20" s="270" t="s">
        <v>35</v>
      </c>
      <c r="D20" s="569">
        <v>5670</v>
      </c>
      <c r="E20" s="570"/>
      <c r="F20" s="570"/>
      <c r="G20" s="570"/>
      <c r="H20" s="571">
        <f>D20*0.27376</f>
        <v>1552.2192</v>
      </c>
      <c r="I20" s="572"/>
      <c r="J20" s="572"/>
      <c r="K20" s="573"/>
      <c r="L20" s="629"/>
      <c r="M20" s="78"/>
      <c r="N20" s="78"/>
      <c r="O20" s="79"/>
    </row>
    <row r="21" spans="1:15" ht="59.25" customHeight="1">
      <c r="A21" s="262" t="s">
        <v>492</v>
      </c>
      <c r="B21" s="265" t="s">
        <v>493</v>
      </c>
      <c r="C21" s="270" t="s">
        <v>35</v>
      </c>
      <c r="D21" s="569">
        <v>5500</v>
      </c>
      <c r="E21" s="570"/>
      <c r="F21" s="570"/>
      <c r="G21" s="570"/>
      <c r="H21" s="571">
        <f>D21*0.27376</f>
        <v>1505.68</v>
      </c>
      <c r="I21" s="572"/>
      <c r="J21" s="572"/>
      <c r="K21" s="573"/>
      <c r="L21" s="628" t="s">
        <v>425</v>
      </c>
      <c r="M21" s="78"/>
      <c r="N21" s="78"/>
      <c r="O21" s="79"/>
    </row>
    <row r="22" spans="1:15" ht="59.25" customHeight="1">
      <c r="A22" s="262" t="s">
        <v>262</v>
      </c>
      <c r="B22" s="265" t="s">
        <v>495</v>
      </c>
      <c r="C22" s="270" t="s">
        <v>35</v>
      </c>
      <c r="D22" s="569">
        <v>6090</v>
      </c>
      <c r="E22" s="570"/>
      <c r="F22" s="570"/>
      <c r="G22" s="570"/>
      <c r="H22" s="571">
        <f>D22*0.27376</f>
        <v>1667.1984</v>
      </c>
      <c r="I22" s="572"/>
      <c r="J22" s="572"/>
      <c r="K22" s="573"/>
      <c r="L22" s="630"/>
      <c r="M22" s="78"/>
      <c r="N22" s="78"/>
      <c r="O22" s="79"/>
    </row>
    <row r="23" spans="1:15" ht="81.75" customHeight="1">
      <c r="A23" s="263" t="s">
        <v>263</v>
      </c>
      <c r="B23" s="267" t="s">
        <v>496</v>
      </c>
      <c r="C23" s="270" t="s">
        <v>35</v>
      </c>
      <c r="D23" s="569">
        <v>6600</v>
      </c>
      <c r="E23" s="616"/>
      <c r="F23" s="616"/>
      <c r="G23" s="616"/>
      <c r="H23" s="571">
        <f>D23*0.27376</f>
        <v>1806.816</v>
      </c>
      <c r="I23" s="572"/>
      <c r="J23" s="572"/>
      <c r="K23" s="573"/>
      <c r="L23" s="260" t="s">
        <v>497</v>
      </c>
      <c r="M23" s="78"/>
      <c r="N23" s="78"/>
      <c r="O23" s="79"/>
    </row>
    <row r="24" spans="1:12" ht="59.25" customHeight="1">
      <c r="A24" s="263" t="s">
        <v>421</v>
      </c>
      <c r="B24" s="267" t="s">
        <v>423</v>
      </c>
      <c r="C24" s="270" t="s">
        <v>0</v>
      </c>
      <c r="D24" s="599">
        <v>17.5</v>
      </c>
      <c r="E24" s="600"/>
      <c r="F24" s="600"/>
      <c r="G24" s="600"/>
      <c r="H24" s="600"/>
      <c r="I24" s="600"/>
      <c r="J24" s="600"/>
      <c r="K24" s="601"/>
      <c r="L24" s="614" t="s">
        <v>498</v>
      </c>
    </row>
    <row r="25" spans="1:12" ht="59.25" customHeight="1">
      <c r="A25" s="264" t="s">
        <v>421</v>
      </c>
      <c r="B25" s="268" t="s">
        <v>422</v>
      </c>
      <c r="C25" s="271" t="s">
        <v>0</v>
      </c>
      <c r="D25" s="599">
        <v>29</v>
      </c>
      <c r="E25" s="600"/>
      <c r="F25" s="600"/>
      <c r="G25" s="600"/>
      <c r="H25" s="600"/>
      <c r="I25" s="600"/>
      <c r="J25" s="600"/>
      <c r="K25" s="601"/>
      <c r="L25" s="615"/>
    </row>
    <row r="26" spans="1:12" ht="33" customHeight="1">
      <c r="A26" s="622" t="s">
        <v>487</v>
      </c>
      <c r="B26" s="623"/>
      <c r="C26" s="623"/>
      <c r="D26" s="623"/>
      <c r="E26" s="623"/>
      <c r="F26" s="623"/>
      <c r="G26" s="623"/>
      <c r="H26" s="623"/>
      <c r="I26" s="623"/>
      <c r="J26" s="623"/>
      <c r="K26" s="623"/>
      <c r="L26" s="624"/>
    </row>
    <row r="27" spans="1:12" ht="48" customHeight="1">
      <c r="A27" s="257" t="s">
        <v>204</v>
      </c>
      <c r="B27" s="266" t="s">
        <v>499</v>
      </c>
      <c r="C27" s="269" t="s">
        <v>35</v>
      </c>
      <c r="D27" s="569">
        <v>1150</v>
      </c>
      <c r="E27" s="570"/>
      <c r="F27" s="570"/>
      <c r="G27" s="570"/>
      <c r="H27" s="571">
        <f>D27*0.1</f>
        <v>115</v>
      </c>
      <c r="I27" s="572"/>
      <c r="J27" s="572"/>
      <c r="K27" s="573"/>
      <c r="L27" s="272" t="s">
        <v>508</v>
      </c>
    </row>
    <row r="28" spans="1:12" ht="48" customHeight="1">
      <c r="A28" s="258" t="s">
        <v>502</v>
      </c>
      <c r="B28" s="265" t="s">
        <v>500</v>
      </c>
      <c r="C28" s="270" t="s">
        <v>35</v>
      </c>
      <c r="D28" s="569">
        <v>1600</v>
      </c>
      <c r="E28" s="570"/>
      <c r="F28" s="570"/>
      <c r="G28" s="570"/>
      <c r="H28" s="571">
        <f>D28*0.1</f>
        <v>160</v>
      </c>
      <c r="I28" s="572"/>
      <c r="J28" s="572"/>
      <c r="K28" s="573"/>
      <c r="L28" s="577" t="s">
        <v>509</v>
      </c>
    </row>
    <row r="29" spans="1:12" ht="48" customHeight="1">
      <c r="A29" s="258" t="s">
        <v>503</v>
      </c>
      <c r="B29" s="265" t="s">
        <v>504</v>
      </c>
      <c r="C29" s="270" t="s">
        <v>35</v>
      </c>
      <c r="D29" s="569">
        <v>1700</v>
      </c>
      <c r="E29" s="570"/>
      <c r="F29" s="570"/>
      <c r="G29" s="570"/>
      <c r="H29" s="571">
        <f>D29*0.2</f>
        <v>340</v>
      </c>
      <c r="I29" s="572"/>
      <c r="J29" s="572"/>
      <c r="K29" s="573"/>
      <c r="L29" s="578"/>
    </row>
    <row r="30" spans="1:13" ht="48" customHeight="1">
      <c r="A30" s="258" t="s">
        <v>501</v>
      </c>
      <c r="B30" s="265" t="s">
        <v>505</v>
      </c>
      <c r="C30" s="270" t="s">
        <v>35</v>
      </c>
      <c r="D30" s="569">
        <v>2570</v>
      </c>
      <c r="E30" s="570"/>
      <c r="F30" s="570"/>
      <c r="G30" s="570"/>
      <c r="H30" s="571">
        <f>D30*0.1</f>
        <v>257</v>
      </c>
      <c r="I30" s="572"/>
      <c r="J30" s="572"/>
      <c r="K30" s="573"/>
      <c r="L30" s="574" t="s">
        <v>510</v>
      </c>
      <c r="M30" s="48"/>
    </row>
    <row r="31" spans="1:12" ht="48" customHeight="1">
      <c r="A31" s="258" t="s">
        <v>203</v>
      </c>
      <c r="B31" s="265" t="s">
        <v>506</v>
      </c>
      <c r="C31" s="270" t="s">
        <v>35</v>
      </c>
      <c r="D31" s="569">
        <v>2570</v>
      </c>
      <c r="E31" s="570"/>
      <c r="F31" s="570"/>
      <c r="G31" s="570"/>
      <c r="H31" s="571">
        <f>D31*0.2</f>
        <v>514</v>
      </c>
      <c r="I31" s="572"/>
      <c r="J31" s="572"/>
      <c r="K31" s="573"/>
      <c r="L31" s="575"/>
    </row>
    <row r="32" spans="1:12" ht="48" customHeight="1" thickBot="1">
      <c r="A32" s="259" t="s">
        <v>202</v>
      </c>
      <c r="B32" s="276" t="s">
        <v>507</v>
      </c>
      <c r="C32" s="277" t="s">
        <v>35</v>
      </c>
      <c r="D32" s="569">
        <v>3520</v>
      </c>
      <c r="E32" s="570"/>
      <c r="F32" s="570"/>
      <c r="G32" s="570"/>
      <c r="H32" s="571">
        <f>D32*0.1</f>
        <v>352</v>
      </c>
      <c r="I32" s="572"/>
      <c r="J32" s="572"/>
      <c r="K32" s="573"/>
      <c r="L32" s="576"/>
    </row>
    <row r="33" spans="1:12" ht="32.25" customHeight="1" thickBot="1">
      <c r="A33" s="583" t="s">
        <v>200</v>
      </c>
      <c r="B33" s="584"/>
      <c r="C33" s="584"/>
      <c r="D33" s="584"/>
      <c r="E33" s="584"/>
      <c r="F33" s="584"/>
      <c r="G33" s="584"/>
      <c r="H33" s="584"/>
      <c r="I33" s="584"/>
      <c r="J33" s="584"/>
      <c r="K33" s="585"/>
      <c r="L33" s="586"/>
    </row>
    <row r="34" spans="1:12" ht="63.75" customHeight="1">
      <c r="A34" s="273" t="s">
        <v>513</v>
      </c>
      <c r="B34" s="278" t="s">
        <v>512</v>
      </c>
      <c r="C34" s="279" t="s">
        <v>35</v>
      </c>
      <c r="D34" s="594">
        <v>1230</v>
      </c>
      <c r="E34" s="595"/>
      <c r="F34" s="595"/>
      <c r="G34" s="595"/>
      <c r="H34" s="596">
        <f>D34*0.9</f>
        <v>1107</v>
      </c>
      <c r="I34" s="597"/>
      <c r="J34" s="597"/>
      <c r="K34" s="598"/>
      <c r="L34" s="579" t="s">
        <v>45</v>
      </c>
    </row>
    <row r="35" spans="1:12" ht="63.75" customHeight="1">
      <c r="A35" s="274" t="s">
        <v>514</v>
      </c>
      <c r="B35" s="265" t="s">
        <v>515</v>
      </c>
      <c r="C35" s="280" t="s">
        <v>35</v>
      </c>
      <c r="D35" s="569">
        <v>1230</v>
      </c>
      <c r="E35" s="570"/>
      <c r="F35" s="570"/>
      <c r="G35" s="570"/>
      <c r="H35" s="571">
        <f>D35*0.6</f>
        <v>738</v>
      </c>
      <c r="I35" s="572"/>
      <c r="J35" s="572"/>
      <c r="K35" s="573"/>
      <c r="L35" s="580"/>
    </row>
    <row r="36" spans="1:12" ht="75.75" customHeight="1">
      <c r="A36" s="274" t="s">
        <v>517</v>
      </c>
      <c r="B36" s="265" t="s">
        <v>516</v>
      </c>
      <c r="C36" s="280" t="s">
        <v>35</v>
      </c>
      <c r="D36" s="569">
        <v>1330</v>
      </c>
      <c r="E36" s="570"/>
      <c r="F36" s="570"/>
      <c r="G36" s="570"/>
      <c r="H36" s="571">
        <f>D36*0.75</f>
        <v>997.5</v>
      </c>
      <c r="I36" s="572"/>
      <c r="J36" s="572"/>
      <c r="K36" s="573"/>
      <c r="L36" s="580"/>
    </row>
    <row r="37" spans="1:12" ht="63.75" customHeight="1">
      <c r="A37" s="274" t="s">
        <v>518</v>
      </c>
      <c r="B37" s="265" t="s">
        <v>437</v>
      </c>
      <c r="C37" s="280" t="s">
        <v>35</v>
      </c>
      <c r="D37" s="569">
        <v>1330</v>
      </c>
      <c r="E37" s="570"/>
      <c r="F37" s="570"/>
      <c r="G37" s="570"/>
      <c r="H37" s="571">
        <f>D37*0.75</f>
        <v>997.5</v>
      </c>
      <c r="I37" s="572"/>
      <c r="J37" s="572"/>
      <c r="K37" s="573"/>
      <c r="L37" s="580"/>
    </row>
    <row r="38" spans="1:12" ht="63.75" customHeight="1">
      <c r="A38" s="274" t="s">
        <v>519</v>
      </c>
      <c r="B38" s="265" t="s">
        <v>273</v>
      </c>
      <c r="C38" s="280" t="s">
        <v>35</v>
      </c>
      <c r="D38" s="569">
        <v>1150</v>
      </c>
      <c r="E38" s="570"/>
      <c r="F38" s="570"/>
      <c r="G38" s="570"/>
      <c r="H38" s="571">
        <f>D38*0.84</f>
        <v>966</v>
      </c>
      <c r="I38" s="572"/>
      <c r="J38" s="572"/>
      <c r="K38" s="573"/>
      <c r="L38" s="581"/>
    </row>
    <row r="39" spans="1:12" ht="63.75" customHeight="1" thickBot="1">
      <c r="A39" s="275" t="s">
        <v>520</v>
      </c>
      <c r="B39" s="276" t="s">
        <v>521</v>
      </c>
      <c r="C39" s="281" t="s">
        <v>35</v>
      </c>
      <c r="D39" s="589">
        <v>1280</v>
      </c>
      <c r="E39" s="590"/>
      <c r="F39" s="590"/>
      <c r="G39" s="590"/>
      <c r="H39" s="591">
        <f>D39*1.08</f>
        <v>1382.4</v>
      </c>
      <c r="I39" s="592"/>
      <c r="J39" s="592"/>
      <c r="K39" s="593"/>
      <c r="L39" s="582"/>
    </row>
    <row r="40" ht="14.25">
      <c r="A40" s="17"/>
    </row>
    <row r="41" spans="1:9" ht="15.75">
      <c r="A41" s="76" t="s">
        <v>196</v>
      </c>
      <c r="E41" s="5"/>
      <c r="F41" s="5"/>
      <c r="G41" s="5"/>
      <c r="H41" s="6"/>
      <c r="I41" s="7"/>
    </row>
    <row r="42" spans="1:9" ht="21">
      <c r="A42" s="76" t="s">
        <v>197</v>
      </c>
      <c r="B42" s="320" t="s">
        <v>511</v>
      </c>
      <c r="C42" s="60"/>
      <c r="D42" s="62"/>
      <c r="E42" s="3"/>
      <c r="F42" s="3"/>
      <c r="G42" s="3"/>
      <c r="H42" s="3"/>
      <c r="I42" s="3"/>
    </row>
    <row r="43" spans="1:9" ht="21">
      <c r="A43" s="76" t="s">
        <v>198</v>
      </c>
      <c r="B43" s="320" t="s">
        <v>127</v>
      </c>
      <c r="C43" s="60"/>
      <c r="D43" s="62"/>
      <c r="E43" s="3"/>
      <c r="F43" s="3"/>
      <c r="G43" s="3"/>
      <c r="H43" s="3"/>
      <c r="I43" s="3"/>
    </row>
    <row r="44" spans="1:4" ht="21">
      <c r="A44" s="76" t="s">
        <v>199</v>
      </c>
      <c r="B44" s="320" t="s">
        <v>522</v>
      </c>
      <c r="C44" s="60"/>
      <c r="D44" s="62"/>
    </row>
    <row r="45" spans="1:4" ht="21">
      <c r="A45" s="76" t="s">
        <v>194</v>
      </c>
      <c r="B45" s="320" t="s">
        <v>523</v>
      </c>
      <c r="C45" s="60"/>
      <c r="D45" s="62"/>
    </row>
    <row r="46" spans="1:2" ht="23.25" customHeight="1">
      <c r="A46" s="76" t="s">
        <v>195</v>
      </c>
      <c r="B46" s="320" t="s">
        <v>128</v>
      </c>
    </row>
    <row r="47" ht="12.75">
      <c r="B47" s="16"/>
    </row>
    <row r="48" spans="1:2" ht="12.75">
      <c r="A48" s="18"/>
      <c r="B48" s="16"/>
    </row>
  </sheetData>
  <sheetProtection/>
  <mergeCells count="60">
    <mergeCell ref="D14:K14"/>
    <mergeCell ref="D15:G15"/>
    <mergeCell ref="H15:K15"/>
    <mergeCell ref="H23:K23"/>
    <mergeCell ref="L17:L18"/>
    <mergeCell ref="L19:L20"/>
    <mergeCell ref="L21:L22"/>
    <mergeCell ref="H18:K18"/>
    <mergeCell ref="A16:L16"/>
    <mergeCell ref="H20:K20"/>
    <mergeCell ref="D17:G17"/>
    <mergeCell ref="D18:G18"/>
    <mergeCell ref="H17:K17"/>
    <mergeCell ref="D19:G19"/>
    <mergeCell ref="D28:G28"/>
    <mergeCell ref="D21:G21"/>
    <mergeCell ref="D27:G27"/>
    <mergeCell ref="H27:K27"/>
    <mergeCell ref="H19:K19"/>
    <mergeCell ref="A26:L26"/>
    <mergeCell ref="A13:L13"/>
    <mergeCell ref="A14:A15"/>
    <mergeCell ref="L14:L15"/>
    <mergeCell ref="B14:B15"/>
    <mergeCell ref="C14:C15"/>
    <mergeCell ref="L24:L25"/>
    <mergeCell ref="H21:K21"/>
    <mergeCell ref="H22:K22"/>
    <mergeCell ref="D22:G22"/>
    <mergeCell ref="D23:G23"/>
    <mergeCell ref="H31:K31"/>
    <mergeCell ref="D34:G34"/>
    <mergeCell ref="H34:K34"/>
    <mergeCell ref="H35:K35"/>
    <mergeCell ref="D20:G20"/>
    <mergeCell ref="D24:K24"/>
    <mergeCell ref="D25:K25"/>
    <mergeCell ref="H28:K28"/>
    <mergeCell ref="D29:G29"/>
    <mergeCell ref="H29:K29"/>
    <mergeCell ref="B7:L7"/>
    <mergeCell ref="B8:K9"/>
    <mergeCell ref="D39:G39"/>
    <mergeCell ref="H39:K39"/>
    <mergeCell ref="D35:G35"/>
    <mergeCell ref="D36:G36"/>
    <mergeCell ref="H36:K36"/>
    <mergeCell ref="D37:G37"/>
    <mergeCell ref="H37:K37"/>
    <mergeCell ref="H30:K30"/>
    <mergeCell ref="D32:G32"/>
    <mergeCell ref="H32:K32"/>
    <mergeCell ref="L30:L32"/>
    <mergeCell ref="L28:L29"/>
    <mergeCell ref="L34:L39"/>
    <mergeCell ref="D30:G30"/>
    <mergeCell ref="D38:G38"/>
    <mergeCell ref="H38:K38"/>
    <mergeCell ref="A33:L33"/>
    <mergeCell ref="D31:G31"/>
  </mergeCells>
  <printOptions/>
  <pageMargins left="0.5905511811023623" right="0" top="0.984251968503937" bottom="0.3937007874015748" header="0.1968503937007874" footer="0.1968503937007874"/>
  <pageSetup fitToHeight="1" fitToWidth="1" horizontalDpi="600" verticalDpi="600" orientation="portrait" paperSize="9" scale="41" r:id="rId2"/>
  <colBreaks count="1" manualBreakCount="1">
    <brk id="12" max="52" man="1"/>
  </colBreaks>
  <drawing r:id="rId1"/>
</worksheet>
</file>

<file path=xl/worksheets/sheet4.xml><?xml version="1.0" encoding="utf-8"?>
<worksheet xmlns="http://schemas.openxmlformats.org/spreadsheetml/2006/main" xmlns:r="http://schemas.openxmlformats.org/officeDocument/2006/relationships">
  <sheetPr>
    <tabColor indexed="24"/>
  </sheetPr>
  <dimension ref="A1:CG66"/>
  <sheetViews>
    <sheetView zoomScale="70" zoomScaleNormal="70" zoomScalePageLayoutView="0" workbookViewId="0" topLeftCell="A49">
      <selection activeCell="A16" sqref="A16:B18"/>
    </sheetView>
  </sheetViews>
  <sheetFormatPr defaultColWidth="9.00390625" defaultRowHeight="12.75"/>
  <cols>
    <col min="1" max="1" width="51.375" style="0" customWidth="1"/>
    <col min="2" max="2" width="16.125" style="0" customWidth="1"/>
    <col min="3" max="10" width="11.875" style="0" customWidth="1"/>
    <col min="11" max="11" width="15.375" style="0" customWidth="1"/>
    <col min="12" max="12" width="16.625" style="0" customWidth="1"/>
    <col min="13" max="13" width="22.375" style="0" customWidth="1"/>
  </cols>
  <sheetData>
    <row r="1" spans="1:13" ht="18.75" customHeight="1">
      <c r="A1" s="659"/>
      <c r="B1" s="414"/>
      <c r="C1" s="96"/>
      <c r="D1" s="96"/>
      <c r="E1" s="96"/>
      <c r="F1" s="96"/>
      <c r="G1" s="96"/>
      <c r="H1" s="96"/>
      <c r="I1" s="96"/>
      <c r="J1" s="96"/>
      <c r="K1" s="96"/>
      <c r="L1" s="71"/>
      <c r="M1" s="71"/>
    </row>
    <row r="2" spans="1:13" ht="18.75" customHeight="1">
      <c r="A2" s="414"/>
      <c r="B2" s="414"/>
      <c r="C2" s="96"/>
      <c r="D2" s="96"/>
      <c r="E2" s="96"/>
      <c r="F2" s="96"/>
      <c r="G2" s="96"/>
      <c r="H2" s="96"/>
      <c r="I2" s="96"/>
      <c r="J2" s="96"/>
      <c r="K2" s="96"/>
      <c r="L2" s="71"/>
      <c r="M2" s="71"/>
    </row>
    <row r="3" spans="1:13" ht="18.75" customHeight="1">
      <c r="A3" s="414"/>
      <c r="B3" s="414"/>
      <c r="C3" s="96"/>
      <c r="D3" s="96"/>
      <c r="E3" s="96"/>
      <c r="F3" s="96"/>
      <c r="G3" s="96"/>
      <c r="H3" s="96"/>
      <c r="I3" s="96"/>
      <c r="J3" s="96"/>
      <c r="K3" s="96"/>
      <c r="L3" s="71"/>
      <c r="M3" s="71"/>
    </row>
    <row r="4" spans="1:13" ht="18.75" customHeight="1">
      <c r="A4" s="414"/>
      <c r="B4" s="414"/>
      <c r="C4" s="96"/>
      <c r="D4" s="96"/>
      <c r="E4" s="96"/>
      <c r="F4" s="96"/>
      <c r="G4" s="96"/>
      <c r="H4" s="96"/>
      <c r="I4" s="96"/>
      <c r="J4" s="96"/>
      <c r="K4" s="96"/>
      <c r="L4" s="71"/>
      <c r="M4" s="71"/>
    </row>
    <row r="5" spans="1:13" ht="35.25" customHeight="1">
      <c r="A5" s="414"/>
      <c r="B5" s="414"/>
      <c r="C5" s="96"/>
      <c r="D5" s="96"/>
      <c r="E5" s="96"/>
      <c r="F5" s="96"/>
      <c r="G5" s="96"/>
      <c r="H5" s="96"/>
      <c r="I5" s="96"/>
      <c r="J5" s="96"/>
      <c r="K5" s="96"/>
      <c r="L5" s="71"/>
      <c r="M5" s="71"/>
    </row>
    <row r="6" spans="1:13" ht="17.25" customHeight="1">
      <c r="A6" s="414"/>
      <c r="B6" s="414"/>
      <c r="C6" s="96"/>
      <c r="D6" s="96"/>
      <c r="E6" s="96"/>
      <c r="F6" s="96"/>
      <c r="G6" s="96"/>
      <c r="H6" s="96"/>
      <c r="I6" s="96"/>
      <c r="J6" s="96"/>
      <c r="K6" s="96"/>
      <c r="L6" s="71"/>
      <c r="M6" s="71"/>
    </row>
    <row r="7" spans="1:13" ht="20.25" customHeight="1">
      <c r="A7" s="414"/>
      <c r="B7" s="414"/>
      <c r="C7" s="96"/>
      <c r="D7" s="96"/>
      <c r="E7" s="96"/>
      <c r="F7" s="96"/>
      <c r="G7" s="96"/>
      <c r="H7" s="96"/>
      <c r="I7" s="96"/>
      <c r="J7" s="96"/>
      <c r="K7" s="96"/>
      <c r="L7" s="71"/>
      <c r="M7" s="71"/>
    </row>
    <row r="8" spans="1:13" ht="6" customHeight="1">
      <c r="A8" s="414"/>
      <c r="B8" s="414"/>
      <c r="C8" s="96"/>
      <c r="D8" s="96"/>
      <c r="E8" s="96"/>
      <c r="F8" s="96"/>
      <c r="G8" s="96"/>
      <c r="H8" s="96"/>
      <c r="I8" s="96"/>
      <c r="J8" s="96"/>
      <c r="K8" s="96"/>
      <c r="L8" s="71"/>
      <c r="M8" s="71"/>
    </row>
    <row r="9" spans="1:13" ht="22.5" customHeight="1">
      <c r="A9" s="414"/>
      <c r="B9" s="414"/>
      <c r="C9" s="96"/>
      <c r="D9" s="96"/>
      <c r="E9" s="96"/>
      <c r="F9" s="96"/>
      <c r="G9" s="96"/>
      <c r="H9" s="96"/>
      <c r="I9" s="96"/>
      <c r="J9" s="96"/>
      <c r="K9" s="96"/>
      <c r="L9" s="71"/>
      <c r="M9" s="71"/>
    </row>
    <row r="10" spans="1:13" ht="48" customHeight="1">
      <c r="A10" s="414"/>
      <c r="B10" s="414"/>
      <c r="C10" s="587" t="s">
        <v>335</v>
      </c>
      <c r="D10" s="588"/>
      <c r="E10" s="588"/>
      <c r="F10" s="588"/>
      <c r="G10" s="588"/>
      <c r="H10" s="588"/>
      <c r="I10" s="588"/>
      <c r="J10" s="588"/>
      <c r="K10" s="588"/>
      <c r="L10" s="588"/>
      <c r="M10" s="588"/>
    </row>
    <row r="11" spans="1:13" ht="12" customHeight="1">
      <c r="A11" s="414"/>
      <c r="B11" s="414"/>
      <c r="C11" s="514" t="s">
        <v>606</v>
      </c>
      <c r="D11" s="414"/>
      <c r="E11" s="414"/>
      <c r="F11" s="414"/>
      <c r="G11" s="414"/>
      <c r="H11" s="414"/>
      <c r="I11" s="414"/>
      <c r="J11" s="414"/>
      <c r="K11" s="414"/>
      <c r="L11" s="414"/>
      <c r="M11" s="71"/>
    </row>
    <row r="12" spans="1:13" ht="16.5" customHeight="1">
      <c r="A12" s="96"/>
      <c r="B12" s="120"/>
      <c r="C12" s="414"/>
      <c r="D12" s="414"/>
      <c r="E12" s="414"/>
      <c r="F12" s="414"/>
      <c r="G12" s="414"/>
      <c r="H12" s="414"/>
      <c r="I12" s="414"/>
      <c r="J12" s="414"/>
      <c r="K12" s="414"/>
      <c r="L12" s="414"/>
      <c r="M12" s="71"/>
    </row>
    <row r="13" spans="1:3" ht="29.25" customHeight="1">
      <c r="A13" s="74" t="s">
        <v>599</v>
      </c>
      <c r="B13" s="50"/>
      <c r="C13" s="50"/>
    </row>
    <row r="14" spans="1:3" ht="15.75" customHeight="1" thickBot="1">
      <c r="A14" s="49"/>
      <c r="B14" s="50"/>
      <c r="C14" s="50"/>
    </row>
    <row r="15" spans="1:85" ht="36" customHeight="1" thickBot="1">
      <c r="A15" s="688" t="s">
        <v>130</v>
      </c>
      <c r="B15" s="689"/>
      <c r="C15" s="689"/>
      <c r="D15" s="689"/>
      <c r="E15" s="689"/>
      <c r="F15" s="689"/>
      <c r="G15" s="689"/>
      <c r="H15" s="689"/>
      <c r="I15" s="689"/>
      <c r="J15" s="689"/>
      <c r="K15" s="689"/>
      <c r="L15" s="690"/>
      <c r="M15" s="691"/>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20"/>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row>
    <row r="16" spans="1:13" ht="27" customHeight="1">
      <c r="A16" s="647" t="s">
        <v>129</v>
      </c>
      <c r="B16" s="648"/>
      <c r="C16" s="682" t="s">
        <v>276</v>
      </c>
      <c r="D16" s="683"/>
      <c r="E16" s="683"/>
      <c r="F16" s="683"/>
      <c r="G16" s="683"/>
      <c r="H16" s="683"/>
      <c r="I16" s="683"/>
      <c r="J16" s="684"/>
      <c r="K16" s="685" t="s">
        <v>560</v>
      </c>
      <c r="L16" s="685" t="s">
        <v>132</v>
      </c>
      <c r="M16" s="685" t="s">
        <v>133</v>
      </c>
    </row>
    <row r="17" spans="1:13" ht="19.5" customHeight="1">
      <c r="A17" s="649"/>
      <c r="B17" s="650"/>
      <c r="C17" s="653" t="s">
        <v>558</v>
      </c>
      <c r="D17" s="654"/>
      <c r="E17" s="654"/>
      <c r="F17" s="655"/>
      <c r="G17" s="653" t="s">
        <v>559</v>
      </c>
      <c r="H17" s="654"/>
      <c r="I17" s="654"/>
      <c r="J17" s="655"/>
      <c r="K17" s="686"/>
      <c r="L17" s="686"/>
      <c r="M17" s="686"/>
    </row>
    <row r="18" spans="1:13" ht="24" customHeight="1" thickBot="1">
      <c r="A18" s="651"/>
      <c r="B18" s="652"/>
      <c r="C18" s="656"/>
      <c r="D18" s="657"/>
      <c r="E18" s="657"/>
      <c r="F18" s="658"/>
      <c r="G18" s="656"/>
      <c r="H18" s="657"/>
      <c r="I18" s="657"/>
      <c r="J18" s="658"/>
      <c r="K18" s="687"/>
      <c r="L18" s="687"/>
      <c r="M18" s="687"/>
    </row>
    <row r="19" spans="1:47" ht="33" customHeight="1">
      <c r="A19" s="672" t="s">
        <v>134</v>
      </c>
      <c r="B19" s="673"/>
      <c r="C19" s="698"/>
      <c r="D19" s="698"/>
      <c r="E19" s="698"/>
      <c r="F19" s="698"/>
      <c r="G19" s="698"/>
      <c r="H19" s="698"/>
      <c r="I19" s="698"/>
      <c r="J19" s="698"/>
      <c r="K19" s="673"/>
      <c r="L19" s="673"/>
      <c r="M19" s="699"/>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33" customHeight="1">
      <c r="A20" s="669" t="s">
        <v>21</v>
      </c>
      <c r="B20" s="670"/>
      <c r="C20" s="670"/>
      <c r="D20" s="670"/>
      <c r="E20" s="670"/>
      <c r="F20" s="670"/>
      <c r="G20" s="670"/>
      <c r="H20" s="670"/>
      <c r="I20" s="670"/>
      <c r="J20" s="670"/>
      <c r="K20" s="670"/>
      <c r="L20" s="670"/>
      <c r="M20" s="671"/>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1"/>
      <c r="AT20" s="1"/>
      <c r="AU20" s="1"/>
    </row>
    <row r="21" spans="1:47" ht="33" customHeight="1">
      <c r="A21" s="664" t="s">
        <v>22</v>
      </c>
      <c r="B21" s="665"/>
      <c r="C21" s="665"/>
      <c r="D21" s="665"/>
      <c r="E21" s="665"/>
      <c r="F21" s="665"/>
      <c r="G21" s="665"/>
      <c r="H21" s="665"/>
      <c r="I21" s="665"/>
      <c r="J21" s="665"/>
      <c r="K21" s="665"/>
      <c r="L21" s="665"/>
      <c r="M21" s="692"/>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1"/>
      <c r="AT21" s="1"/>
      <c r="AU21" s="1"/>
    </row>
    <row r="22" spans="1:47" ht="27" customHeight="1">
      <c r="A22" s="693" t="s">
        <v>135</v>
      </c>
      <c r="B22" s="694"/>
      <c r="C22" s="643">
        <v>199</v>
      </c>
      <c r="D22" s="644"/>
      <c r="E22" s="644"/>
      <c r="F22" s="644"/>
      <c r="G22" s="645">
        <f>C22*K22</f>
        <v>1990</v>
      </c>
      <c r="H22" s="644"/>
      <c r="I22" s="644"/>
      <c r="J22" s="646"/>
      <c r="K22" s="308">
        <v>10</v>
      </c>
      <c r="L22" s="309">
        <v>20</v>
      </c>
      <c r="M22" s="307" t="s">
        <v>65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27" customHeight="1">
      <c r="A23" s="676" t="s">
        <v>136</v>
      </c>
      <c r="B23" s="677"/>
      <c r="C23" s="635">
        <v>192</v>
      </c>
      <c r="D23" s="636"/>
      <c r="E23" s="636"/>
      <c r="F23" s="636"/>
      <c r="G23" s="637">
        <f>C23*K23</f>
        <v>1920</v>
      </c>
      <c r="H23" s="636"/>
      <c r="I23" s="636"/>
      <c r="J23" s="638"/>
      <c r="K23" s="310">
        <v>10</v>
      </c>
      <c r="L23" s="311">
        <v>20</v>
      </c>
      <c r="M23" s="304" t="s">
        <v>139</v>
      </c>
      <c r="N23" s="83"/>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27" customHeight="1">
      <c r="A24" s="676" t="s">
        <v>137</v>
      </c>
      <c r="B24" s="677"/>
      <c r="C24" s="635">
        <v>178.3</v>
      </c>
      <c r="D24" s="636"/>
      <c r="E24" s="636"/>
      <c r="F24" s="636"/>
      <c r="G24" s="637">
        <f>C24*K24</f>
        <v>1783</v>
      </c>
      <c r="H24" s="636"/>
      <c r="I24" s="636"/>
      <c r="J24" s="638"/>
      <c r="K24" s="310">
        <v>10</v>
      </c>
      <c r="L24" s="311">
        <v>20</v>
      </c>
      <c r="M24" s="304" t="s">
        <v>65</v>
      </c>
      <c r="N24" s="83"/>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27" customHeight="1" thickBot="1">
      <c r="A25" s="680" t="s">
        <v>138</v>
      </c>
      <c r="B25" s="681"/>
      <c r="C25" s="639">
        <v>124</v>
      </c>
      <c r="D25" s="640"/>
      <c r="E25" s="640"/>
      <c r="F25" s="640"/>
      <c r="G25" s="641">
        <f>C25*K25</f>
        <v>1240</v>
      </c>
      <c r="H25" s="640"/>
      <c r="I25" s="640"/>
      <c r="J25" s="642"/>
      <c r="K25" s="312">
        <v>10</v>
      </c>
      <c r="L25" s="313">
        <v>25</v>
      </c>
      <c r="M25" s="305" t="s">
        <v>71</v>
      </c>
      <c r="N25" s="83"/>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33.75" customHeight="1">
      <c r="A26" s="672" t="s">
        <v>140</v>
      </c>
      <c r="B26" s="673"/>
      <c r="C26" s="673"/>
      <c r="D26" s="673"/>
      <c r="E26" s="673"/>
      <c r="F26" s="673"/>
      <c r="G26" s="673"/>
      <c r="H26" s="673"/>
      <c r="I26" s="673"/>
      <c r="J26" s="673"/>
      <c r="K26" s="673"/>
      <c r="L26" s="707"/>
      <c r="M26" s="708"/>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33.75" customHeight="1">
      <c r="A27" s="669" t="s">
        <v>23</v>
      </c>
      <c r="B27" s="670"/>
      <c r="C27" s="670"/>
      <c r="D27" s="670"/>
      <c r="E27" s="670"/>
      <c r="F27" s="670"/>
      <c r="G27" s="670"/>
      <c r="H27" s="670"/>
      <c r="I27" s="670"/>
      <c r="J27" s="670"/>
      <c r="K27" s="670"/>
      <c r="L27" s="670"/>
      <c r="M27" s="671"/>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1"/>
      <c r="AT27" s="1"/>
      <c r="AU27" s="1"/>
    </row>
    <row r="28" spans="1:47" ht="33.75" customHeight="1">
      <c r="A28" s="664" t="s">
        <v>24</v>
      </c>
      <c r="B28" s="665"/>
      <c r="C28" s="665"/>
      <c r="D28" s="665"/>
      <c r="E28" s="665"/>
      <c r="F28" s="665"/>
      <c r="G28" s="665"/>
      <c r="H28" s="665"/>
      <c r="I28" s="665"/>
      <c r="J28" s="665"/>
      <c r="K28" s="665"/>
      <c r="L28" s="665"/>
      <c r="M28" s="692"/>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
      <c r="AT28" s="1"/>
      <c r="AU28" s="1"/>
    </row>
    <row r="29" spans="1:47" ht="28.5" customHeight="1">
      <c r="A29" s="704" t="s">
        <v>141</v>
      </c>
      <c r="B29" s="706"/>
      <c r="C29" s="643">
        <v>152</v>
      </c>
      <c r="D29" s="644"/>
      <c r="E29" s="644"/>
      <c r="F29" s="644"/>
      <c r="G29" s="645">
        <f aca="true" t="shared" si="0" ref="G29:G34">C29*K29</f>
        <v>1520</v>
      </c>
      <c r="H29" s="644"/>
      <c r="I29" s="644"/>
      <c r="J29" s="646"/>
      <c r="K29" s="308">
        <v>10</v>
      </c>
      <c r="L29" s="309">
        <v>23</v>
      </c>
      <c r="M29" s="307" t="s">
        <v>65</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28.5" customHeight="1">
      <c r="A30" s="676" t="s">
        <v>25</v>
      </c>
      <c r="B30" s="677"/>
      <c r="C30" s="635">
        <v>132</v>
      </c>
      <c r="D30" s="636"/>
      <c r="E30" s="636"/>
      <c r="F30" s="636"/>
      <c r="G30" s="637">
        <f t="shared" si="0"/>
        <v>1320</v>
      </c>
      <c r="H30" s="636"/>
      <c r="I30" s="636"/>
      <c r="J30" s="638"/>
      <c r="K30" s="310">
        <v>10</v>
      </c>
      <c r="L30" s="311">
        <v>25</v>
      </c>
      <c r="M30" s="304" t="s">
        <v>65</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28.5" customHeight="1">
      <c r="A31" s="676" t="s">
        <v>142</v>
      </c>
      <c r="B31" s="677"/>
      <c r="C31" s="635">
        <v>144</v>
      </c>
      <c r="D31" s="636"/>
      <c r="E31" s="636"/>
      <c r="F31" s="636"/>
      <c r="G31" s="637">
        <f t="shared" si="0"/>
        <v>1440</v>
      </c>
      <c r="H31" s="636"/>
      <c r="I31" s="636"/>
      <c r="J31" s="638"/>
      <c r="K31" s="310">
        <v>10</v>
      </c>
      <c r="L31" s="311">
        <v>23</v>
      </c>
      <c r="M31" s="304" t="s">
        <v>139</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28.5" customHeight="1">
      <c r="A32" s="676" t="s">
        <v>26</v>
      </c>
      <c r="B32" s="677"/>
      <c r="C32" s="635">
        <v>125</v>
      </c>
      <c r="D32" s="636"/>
      <c r="E32" s="636"/>
      <c r="F32" s="636"/>
      <c r="G32" s="637">
        <f t="shared" si="0"/>
        <v>1250</v>
      </c>
      <c r="H32" s="636"/>
      <c r="I32" s="636"/>
      <c r="J32" s="638"/>
      <c r="K32" s="310">
        <v>10</v>
      </c>
      <c r="L32" s="311">
        <v>25</v>
      </c>
      <c r="M32" s="304" t="s">
        <v>139</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13" ht="28.5" customHeight="1">
      <c r="A33" s="676" t="s">
        <v>143</v>
      </c>
      <c r="B33" s="677"/>
      <c r="C33" s="635">
        <v>123</v>
      </c>
      <c r="D33" s="636"/>
      <c r="E33" s="636"/>
      <c r="F33" s="636"/>
      <c r="G33" s="637">
        <f t="shared" si="0"/>
        <v>1230</v>
      </c>
      <c r="H33" s="636"/>
      <c r="I33" s="636"/>
      <c r="J33" s="638"/>
      <c r="K33" s="310">
        <v>10</v>
      </c>
      <c r="L33" s="311">
        <v>23</v>
      </c>
      <c r="M33" s="304" t="s">
        <v>71</v>
      </c>
    </row>
    <row r="34" spans="1:13" ht="28.5" customHeight="1" thickBot="1">
      <c r="A34" s="680" t="s">
        <v>27</v>
      </c>
      <c r="B34" s="681"/>
      <c r="C34" s="639">
        <v>103</v>
      </c>
      <c r="D34" s="640"/>
      <c r="E34" s="640"/>
      <c r="F34" s="640"/>
      <c r="G34" s="641">
        <f t="shared" si="0"/>
        <v>1030</v>
      </c>
      <c r="H34" s="640"/>
      <c r="I34" s="640"/>
      <c r="J34" s="642"/>
      <c r="K34" s="312">
        <v>10</v>
      </c>
      <c r="L34" s="313">
        <v>25</v>
      </c>
      <c r="M34" s="305" t="s">
        <v>71</v>
      </c>
    </row>
    <row r="35" spans="1:13" ht="31.5" customHeight="1">
      <c r="A35" s="700" t="s">
        <v>144</v>
      </c>
      <c r="B35" s="701"/>
      <c r="C35" s="701"/>
      <c r="D35" s="701"/>
      <c r="E35" s="701"/>
      <c r="F35" s="701"/>
      <c r="G35" s="701"/>
      <c r="H35" s="701"/>
      <c r="I35" s="701"/>
      <c r="J35" s="701"/>
      <c r="K35" s="701"/>
      <c r="L35" s="702"/>
      <c r="M35" s="703"/>
    </row>
    <row r="36" spans="1:46" ht="31.5" customHeight="1">
      <c r="A36" s="669" t="s">
        <v>145</v>
      </c>
      <c r="B36" s="670"/>
      <c r="C36" s="670"/>
      <c r="D36" s="670"/>
      <c r="E36" s="670"/>
      <c r="F36" s="670"/>
      <c r="G36" s="670"/>
      <c r="H36" s="670"/>
      <c r="I36" s="670"/>
      <c r="J36" s="670"/>
      <c r="K36" s="670"/>
      <c r="L36" s="670"/>
      <c r="M36" s="671"/>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1"/>
      <c r="AT36" s="1"/>
    </row>
    <row r="37" spans="1:46" ht="31.5" customHeight="1">
      <c r="A37" s="695" t="s">
        <v>28</v>
      </c>
      <c r="B37" s="696"/>
      <c r="C37" s="696"/>
      <c r="D37" s="696"/>
      <c r="E37" s="696"/>
      <c r="F37" s="696"/>
      <c r="G37" s="696"/>
      <c r="H37" s="696"/>
      <c r="I37" s="696"/>
      <c r="J37" s="696"/>
      <c r="K37" s="696"/>
      <c r="L37" s="696"/>
      <c r="M37" s="697"/>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1"/>
      <c r="AN37" s="1"/>
      <c r="AO37" s="1"/>
      <c r="AP37" s="1"/>
      <c r="AQ37" s="1"/>
      <c r="AR37" s="1"/>
      <c r="AS37" s="1"/>
      <c r="AT37" s="1"/>
    </row>
    <row r="38" spans="1:13" ht="27.75" customHeight="1">
      <c r="A38" s="704" t="s">
        <v>561</v>
      </c>
      <c r="B38" s="705"/>
      <c r="C38" s="643">
        <v>125</v>
      </c>
      <c r="D38" s="644"/>
      <c r="E38" s="644"/>
      <c r="F38" s="644"/>
      <c r="G38" s="645">
        <f aca="true" t="shared" si="1" ref="G38:G43">C38*K38</f>
        <v>1250</v>
      </c>
      <c r="H38" s="644"/>
      <c r="I38" s="644"/>
      <c r="J38" s="646"/>
      <c r="K38" s="314">
        <v>10</v>
      </c>
      <c r="L38" s="315">
        <v>25</v>
      </c>
      <c r="M38" s="304" t="s">
        <v>65</v>
      </c>
    </row>
    <row r="39" spans="1:13" ht="27.75" customHeight="1">
      <c r="A39" s="676" t="s">
        <v>254</v>
      </c>
      <c r="B39" s="677"/>
      <c r="C39" s="635">
        <v>114</v>
      </c>
      <c r="D39" s="636"/>
      <c r="E39" s="636"/>
      <c r="F39" s="636"/>
      <c r="G39" s="637">
        <f t="shared" si="1"/>
        <v>1710</v>
      </c>
      <c r="H39" s="636"/>
      <c r="I39" s="636"/>
      <c r="J39" s="638"/>
      <c r="K39" s="310">
        <v>15</v>
      </c>
      <c r="L39" s="316">
        <v>23</v>
      </c>
      <c r="M39" s="304" t="s">
        <v>65</v>
      </c>
    </row>
    <row r="40" spans="1:13" ht="27.75" customHeight="1">
      <c r="A40" s="676" t="s">
        <v>562</v>
      </c>
      <c r="B40" s="713"/>
      <c r="C40" s="635">
        <v>122</v>
      </c>
      <c r="D40" s="636"/>
      <c r="E40" s="636"/>
      <c r="F40" s="636"/>
      <c r="G40" s="637">
        <f t="shared" si="1"/>
        <v>1220</v>
      </c>
      <c r="H40" s="636"/>
      <c r="I40" s="636"/>
      <c r="J40" s="638"/>
      <c r="K40" s="310">
        <v>10</v>
      </c>
      <c r="L40" s="316">
        <v>25</v>
      </c>
      <c r="M40" s="304" t="s">
        <v>139</v>
      </c>
    </row>
    <row r="41" spans="1:13" ht="27.75" customHeight="1">
      <c r="A41" s="676" t="s">
        <v>32</v>
      </c>
      <c r="B41" s="714"/>
      <c r="C41" s="635">
        <v>109</v>
      </c>
      <c r="D41" s="636"/>
      <c r="E41" s="636"/>
      <c r="F41" s="636"/>
      <c r="G41" s="637">
        <f t="shared" si="1"/>
        <v>1635</v>
      </c>
      <c r="H41" s="636"/>
      <c r="I41" s="636"/>
      <c r="J41" s="638"/>
      <c r="K41" s="310">
        <v>15</v>
      </c>
      <c r="L41" s="316">
        <v>23</v>
      </c>
      <c r="M41" s="304" t="s">
        <v>139</v>
      </c>
    </row>
    <row r="42" spans="1:13" ht="27.75" customHeight="1">
      <c r="A42" s="676" t="s">
        <v>146</v>
      </c>
      <c r="B42" s="677"/>
      <c r="C42" s="635">
        <v>101</v>
      </c>
      <c r="D42" s="636"/>
      <c r="E42" s="636"/>
      <c r="F42" s="636"/>
      <c r="G42" s="637">
        <f t="shared" si="1"/>
        <v>1010</v>
      </c>
      <c r="H42" s="636"/>
      <c r="I42" s="636"/>
      <c r="J42" s="638"/>
      <c r="K42" s="310">
        <v>10</v>
      </c>
      <c r="L42" s="316">
        <v>25</v>
      </c>
      <c r="M42" s="304" t="s">
        <v>71</v>
      </c>
    </row>
    <row r="43" spans="1:13" ht="27.75" customHeight="1" thickBot="1">
      <c r="A43" s="678" t="s">
        <v>33</v>
      </c>
      <c r="B43" s="679"/>
      <c r="C43" s="639">
        <v>89</v>
      </c>
      <c r="D43" s="640"/>
      <c r="E43" s="640"/>
      <c r="F43" s="640"/>
      <c r="G43" s="641">
        <f t="shared" si="1"/>
        <v>1335</v>
      </c>
      <c r="H43" s="640"/>
      <c r="I43" s="640"/>
      <c r="J43" s="642"/>
      <c r="K43" s="317">
        <v>15</v>
      </c>
      <c r="L43" s="318">
        <v>23</v>
      </c>
      <c r="M43" s="304" t="s">
        <v>71</v>
      </c>
    </row>
    <row r="44" spans="1:54" ht="32.25" customHeight="1">
      <c r="A44" s="672" t="s">
        <v>147</v>
      </c>
      <c r="B44" s="673"/>
      <c r="C44" s="673"/>
      <c r="D44" s="673"/>
      <c r="E44" s="673"/>
      <c r="F44" s="673"/>
      <c r="G44" s="673"/>
      <c r="H44" s="673"/>
      <c r="I44" s="673"/>
      <c r="J44" s="673"/>
      <c r="K44" s="673"/>
      <c r="L44" s="674"/>
      <c r="M44" s="675"/>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1"/>
      <c r="AT44" s="1"/>
      <c r="AU44" s="1"/>
      <c r="AV44" s="1"/>
      <c r="AW44" s="1"/>
      <c r="AX44" s="1"/>
      <c r="AY44" s="1"/>
      <c r="AZ44" s="1"/>
      <c r="BA44" s="1"/>
      <c r="BB44" s="1"/>
    </row>
    <row r="45" spans="1:13" ht="32.25" customHeight="1">
      <c r="A45" s="669" t="s">
        <v>29</v>
      </c>
      <c r="B45" s="670"/>
      <c r="C45" s="670"/>
      <c r="D45" s="670"/>
      <c r="E45" s="670"/>
      <c r="F45" s="670"/>
      <c r="G45" s="670"/>
      <c r="H45" s="670"/>
      <c r="I45" s="670"/>
      <c r="J45" s="670"/>
      <c r="K45" s="670"/>
      <c r="L45" s="670"/>
      <c r="M45" s="671"/>
    </row>
    <row r="46" spans="1:13" ht="32.25" customHeight="1">
      <c r="A46" s="664" t="s">
        <v>30</v>
      </c>
      <c r="B46" s="665"/>
      <c r="C46" s="665"/>
      <c r="D46" s="665"/>
      <c r="E46" s="665"/>
      <c r="F46" s="665"/>
      <c r="G46" s="665"/>
      <c r="H46" s="665"/>
      <c r="I46" s="665"/>
      <c r="J46" s="665"/>
      <c r="K46" s="665"/>
      <c r="L46" s="665"/>
      <c r="M46" s="666"/>
    </row>
    <row r="47" spans="1:13" ht="27.75" customHeight="1">
      <c r="A47" s="667" t="s">
        <v>205</v>
      </c>
      <c r="B47" s="668"/>
      <c r="C47" s="643">
        <v>96</v>
      </c>
      <c r="D47" s="644"/>
      <c r="E47" s="644"/>
      <c r="F47" s="644"/>
      <c r="G47" s="645">
        <f aca="true" t="shared" si="2" ref="G47:G52">C47*K47</f>
        <v>960</v>
      </c>
      <c r="H47" s="644"/>
      <c r="I47" s="644"/>
      <c r="J47" s="646"/>
      <c r="K47" s="314">
        <v>10</v>
      </c>
      <c r="L47" s="315">
        <v>25</v>
      </c>
      <c r="M47" s="306" t="s">
        <v>65</v>
      </c>
    </row>
    <row r="48" spans="1:13" ht="27.75" customHeight="1">
      <c r="A48" s="662" t="s">
        <v>206</v>
      </c>
      <c r="B48" s="663"/>
      <c r="C48" s="635">
        <v>83</v>
      </c>
      <c r="D48" s="636"/>
      <c r="E48" s="636"/>
      <c r="F48" s="636"/>
      <c r="G48" s="637">
        <f t="shared" si="2"/>
        <v>1245</v>
      </c>
      <c r="H48" s="636"/>
      <c r="I48" s="636"/>
      <c r="J48" s="638"/>
      <c r="K48" s="310">
        <v>15</v>
      </c>
      <c r="L48" s="316">
        <v>23</v>
      </c>
      <c r="M48" s="304" t="s">
        <v>65</v>
      </c>
    </row>
    <row r="49" spans="1:13" ht="27.75" customHeight="1">
      <c r="A49" s="662" t="s">
        <v>148</v>
      </c>
      <c r="B49" s="663"/>
      <c r="C49" s="635">
        <v>89</v>
      </c>
      <c r="D49" s="636"/>
      <c r="E49" s="636"/>
      <c r="F49" s="636"/>
      <c r="G49" s="637">
        <f t="shared" si="2"/>
        <v>890</v>
      </c>
      <c r="H49" s="636"/>
      <c r="I49" s="636"/>
      <c r="J49" s="638"/>
      <c r="K49" s="310">
        <v>10</v>
      </c>
      <c r="L49" s="316">
        <v>25</v>
      </c>
      <c r="M49" s="304" t="s">
        <v>139</v>
      </c>
    </row>
    <row r="50" spans="1:13" ht="27.75" customHeight="1">
      <c r="A50" s="662" t="s">
        <v>149</v>
      </c>
      <c r="B50" s="663"/>
      <c r="C50" s="635">
        <v>79</v>
      </c>
      <c r="D50" s="636"/>
      <c r="E50" s="636"/>
      <c r="F50" s="636"/>
      <c r="G50" s="637">
        <f t="shared" si="2"/>
        <v>1185</v>
      </c>
      <c r="H50" s="636"/>
      <c r="I50" s="636"/>
      <c r="J50" s="638"/>
      <c r="K50" s="310">
        <v>15</v>
      </c>
      <c r="L50" s="316">
        <v>23</v>
      </c>
      <c r="M50" s="304" t="s">
        <v>139</v>
      </c>
    </row>
    <row r="51" spans="1:52" ht="27.75" customHeight="1">
      <c r="A51" s="662" t="s">
        <v>150</v>
      </c>
      <c r="B51" s="663"/>
      <c r="C51" s="635">
        <v>78</v>
      </c>
      <c r="D51" s="636"/>
      <c r="E51" s="636"/>
      <c r="F51" s="636"/>
      <c r="G51" s="637">
        <f t="shared" si="2"/>
        <v>780</v>
      </c>
      <c r="H51" s="636"/>
      <c r="I51" s="636"/>
      <c r="J51" s="638"/>
      <c r="K51" s="310">
        <v>10</v>
      </c>
      <c r="L51" s="316">
        <v>25</v>
      </c>
      <c r="M51" s="304" t="s">
        <v>71</v>
      </c>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20"/>
      <c r="AN51" s="20"/>
      <c r="AO51" s="20"/>
      <c r="AP51" s="20"/>
      <c r="AQ51" s="20"/>
      <c r="AR51" s="20"/>
      <c r="AS51" s="20"/>
      <c r="AT51" s="20"/>
      <c r="AU51" s="20"/>
      <c r="AV51" s="20"/>
      <c r="AW51" s="20"/>
      <c r="AX51" s="20"/>
      <c r="AY51" s="20"/>
      <c r="AZ51" s="20"/>
    </row>
    <row r="52" spans="1:52" ht="27.75" customHeight="1" thickBot="1">
      <c r="A52" s="660" t="s">
        <v>31</v>
      </c>
      <c r="B52" s="661"/>
      <c r="C52" s="639">
        <v>65.5</v>
      </c>
      <c r="D52" s="640"/>
      <c r="E52" s="640"/>
      <c r="F52" s="640"/>
      <c r="G52" s="641">
        <f t="shared" si="2"/>
        <v>982.5</v>
      </c>
      <c r="H52" s="640"/>
      <c r="I52" s="640"/>
      <c r="J52" s="642"/>
      <c r="K52" s="312">
        <v>15</v>
      </c>
      <c r="L52" s="319">
        <v>23</v>
      </c>
      <c r="M52" s="305" t="s">
        <v>71</v>
      </c>
      <c r="N52" s="710"/>
      <c r="O52" s="711"/>
      <c r="P52" s="711"/>
      <c r="Q52" s="715"/>
      <c r="R52" s="716"/>
      <c r="S52" s="716"/>
      <c r="T52" s="710"/>
      <c r="U52" s="710"/>
      <c r="V52" s="710"/>
      <c r="W52" s="715"/>
      <c r="X52" s="716"/>
      <c r="Y52" s="716"/>
      <c r="Z52" s="710"/>
      <c r="AA52" s="710"/>
      <c r="AB52" s="710"/>
      <c r="AC52" s="712"/>
      <c r="AD52" s="712"/>
      <c r="AE52" s="712"/>
      <c r="AF52" s="712"/>
      <c r="AG52" s="712"/>
      <c r="AH52" s="712"/>
      <c r="AI52" s="709"/>
      <c r="AJ52" s="709"/>
      <c r="AK52" s="709"/>
      <c r="AL52" s="709"/>
      <c r="AM52" s="20"/>
      <c r="AN52" s="20"/>
      <c r="AO52" s="20"/>
      <c r="AP52" s="20"/>
      <c r="AQ52" s="20"/>
      <c r="AR52" s="20"/>
      <c r="AS52" s="20"/>
      <c r="AT52" s="20"/>
      <c r="AU52" s="20"/>
      <c r="AV52" s="20"/>
      <c r="AW52" s="20"/>
      <c r="AX52" s="20"/>
      <c r="AY52" s="20"/>
      <c r="AZ52" s="20"/>
    </row>
    <row r="53" spans="1:52" ht="19.5" customHeight="1">
      <c r="A53" s="17"/>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52" ht="19.5" customHeight="1">
      <c r="A54" s="76" t="s">
        <v>196</v>
      </c>
      <c r="D54" s="5"/>
      <c r="E54" s="5"/>
      <c r="F54" s="5"/>
      <c r="G54" s="6"/>
      <c r="H54" s="7"/>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row>
    <row r="55" spans="1:52" ht="21.75" customHeight="1">
      <c r="A55" s="76" t="s">
        <v>197</v>
      </c>
      <c r="B55" s="75" t="s">
        <v>511</v>
      </c>
      <c r="C55" s="62"/>
      <c r="D55" s="3"/>
      <c r="E55" s="3"/>
      <c r="F55" s="3"/>
      <c r="G55" s="3"/>
      <c r="H55" s="3"/>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row>
    <row r="56" spans="1:52" ht="21.75" customHeight="1">
      <c r="A56" s="76" t="s">
        <v>198</v>
      </c>
      <c r="B56" s="75" t="s">
        <v>127</v>
      </c>
      <c r="C56" s="62"/>
      <c r="D56" s="3"/>
      <c r="E56" s="3"/>
      <c r="F56" s="3"/>
      <c r="G56" s="3"/>
      <c r="H56" s="3"/>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row>
    <row r="57" spans="1:52" ht="21.75" customHeight="1">
      <c r="A57" s="76" t="s">
        <v>199</v>
      </c>
      <c r="B57" s="75" t="s">
        <v>105</v>
      </c>
      <c r="C57" s="62"/>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52" ht="21.75" customHeight="1">
      <c r="A58" s="76" t="s">
        <v>194</v>
      </c>
      <c r="B58" s="75" t="s">
        <v>128</v>
      </c>
      <c r="C58" s="62"/>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52" ht="15.75">
      <c r="A59" s="76" t="s">
        <v>195</v>
      </c>
      <c r="B59" s="59"/>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spans="2:52" ht="12.75">
      <c r="B60" s="16"/>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ht="12.75">
      <c r="A61" s="18"/>
      <c r="B61" s="16"/>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4:52" ht="12.75">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4:52" ht="12.75">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4:52" ht="12.75">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4:52" ht="12.75">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4:52" ht="12.75">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sheetData>
  <sheetProtection/>
  <mergeCells count="97">
    <mergeCell ref="AI52:AL52"/>
    <mergeCell ref="N52:P52"/>
    <mergeCell ref="AC52:AE52"/>
    <mergeCell ref="AF52:AH52"/>
    <mergeCell ref="A40:B40"/>
    <mergeCell ref="A41:B41"/>
    <mergeCell ref="Q52:S52"/>
    <mergeCell ref="T52:V52"/>
    <mergeCell ref="W52:Y52"/>
    <mergeCell ref="Z52:AB52"/>
    <mergeCell ref="A25:B25"/>
    <mergeCell ref="A27:M27"/>
    <mergeCell ref="A37:M37"/>
    <mergeCell ref="A39:B39"/>
    <mergeCell ref="A19:M19"/>
    <mergeCell ref="A20:M20"/>
    <mergeCell ref="A35:M35"/>
    <mergeCell ref="A38:B38"/>
    <mergeCell ref="A29:B29"/>
    <mergeCell ref="A26:M26"/>
    <mergeCell ref="C16:J16"/>
    <mergeCell ref="K16:K18"/>
    <mergeCell ref="A15:M15"/>
    <mergeCell ref="L16:L18"/>
    <mergeCell ref="M16:M18"/>
    <mergeCell ref="A28:M28"/>
    <mergeCell ref="A21:M21"/>
    <mergeCell ref="A22:B22"/>
    <mergeCell ref="A23:B23"/>
    <mergeCell ref="A24:B24"/>
    <mergeCell ref="A33:B33"/>
    <mergeCell ref="A42:B42"/>
    <mergeCell ref="A43:B43"/>
    <mergeCell ref="A30:B30"/>
    <mergeCell ref="A32:B32"/>
    <mergeCell ref="A36:M36"/>
    <mergeCell ref="C32:F32"/>
    <mergeCell ref="G32:J32"/>
    <mergeCell ref="A34:B34"/>
    <mergeCell ref="A31:B31"/>
    <mergeCell ref="A52:B52"/>
    <mergeCell ref="A48:B48"/>
    <mergeCell ref="A46:M46"/>
    <mergeCell ref="A47:B47"/>
    <mergeCell ref="A45:M45"/>
    <mergeCell ref="A44:M44"/>
    <mergeCell ref="A49:B49"/>
    <mergeCell ref="A50:B50"/>
    <mergeCell ref="A51:B51"/>
    <mergeCell ref="C49:F49"/>
    <mergeCell ref="G49:J49"/>
    <mergeCell ref="C50:F50"/>
    <mergeCell ref="G50:J50"/>
    <mergeCell ref="C10:M10"/>
    <mergeCell ref="C11:L12"/>
    <mergeCell ref="A16:B18"/>
    <mergeCell ref="C17:F18"/>
    <mergeCell ref="G17:J18"/>
    <mergeCell ref="A1:B11"/>
    <mergeCell ref="C22:F22"/>
    <mergeCell ref="C23:F23"/>
    <mergeCell ref="C24:F24"/>
    <mergeCell ref="C25:F25"/>
    <mergeCell ref="G22:J22"/>
    <mergeCell ref="G23:J23"/>
    <mergeCell ref="G24:J24"/>
    <mergeCell ref="G25:J25"/>
    <mergeCell ref="C29:F29"/>
    <mergeCell ref="G29:J29"/>
    <mergeCell ref="C30:F30"/>
    <mergeCell ref="G30:J30"/>
    <mergeCell ref="C31:F31"/>
    <mergeCell ref="G31:J31"/>
    <mergeCell ref="C33:F33"/>
    <mergeCell ref="G33:J33"/>
    <mergeCell ref="C34:F34"/>
    <mergeCell ref="G34:J34"/>
    <mergeCell ref="C39:F39"/>
    <mergeCell ref="G39:J39"/>
    <mergeCell ref="C38:F38"/>
    <mergeCell ref="G38:J38"/>
    <mergeCell ref="C40:F40"/>
    <mergeCell ref="G40:J40"/>
    <mergeCell ref="C41:F41"/>
    <mergeCell ref="G41:J41"/>
    <mergeCell ref="C42:F42"/>
    <mergeCell ref="G42:J42"/>
    <mergeCell ref="C51:F51"/>
    <mergeCell ref="G51:J51"/>
    <mergeCell ref="C52:F52"/>
    <mergeCell ref="G52:J52"/>
    <mergeCell ref="C43:F43"/>
    <mergeCell ref="G43:J43"/>
    <mergeCell ref="C47:F47"/>
    <mergeCell ref="G47:J47"/>
    <mergeCell ref="C48:F48"/>
    <mergeCell ref="G48:J48"/>
  </mergeCells>
  <printOptions/>
  <pageMargins left="0.7874015748031497" right="0.3937007874015748" top="0.984251968503937" bottom="0.5905511811023623" header="0.11811023622047245" footer="0.31496062992125984"/>
  <pageSetup horizontalDpi="600" verticalDpi="600" orientation="portrait" paperSize="9" scale="40" r:id="rId2"/>
  <drawing r:id="rId1"/>
</worksheet>
</file>

<file path=xl/worksheets/sheet5.xml><?xml version="1.0" encoding="utf-8"?>
<worksheet xmlns="http://schemas.openxmlformats.org/spreadsheetml/2006/main" xmlns:r="http://schemas.openxmlformats.org/officeDocument/2006/relationships">
  <sheetPr>
    <tabColor indexed="24"/>
  </sheetPr>
  <dimension ref="A1:W86"/>
  <sheetViews>
    <sheetView tabSelected="1" view="pageBreakPreview" zoomScale="70" zoomScaleNormal="75" zoomScaleSheetLayoutView="70" workbookViewId="0" topLeftCell="A64">
      <selection activeCell="C18" sqref="C18"/>
    </sheetView>
  </sheetViews>
  <sheetFormatPr defaultColWidth="9.00390625" defaultRowHeight="12.75"/>
  <cols>
    <col min="1" max="1" width="30.875" style="0" customWidth="1"/>
    <col min="2" max="4" width="17.625" style="0" customWidth="1"/>
    <col min="5" max="9" width="17.25390625" style="0" customWidth="1"/>
    <col min="10" max="10" width="20.25390625" style="0" customWidth="1"/>
    <col min="11" max="11" width="18.375" style="0" customWidth="1"/>
    <col min="12" max="12" width="25.625" style="0" customWidth="1"/>
    <col min="13" max="13" width="5.25390625" style="0" customWidth="1"/>
    <col min="14" max="14" width="0.12890625" style="0" hidden="1" customWidth="1"/>
    <col min="15" max="15" width="7.75390625" style="0" customWidth="1"/>
  </cols>
  <sheetData>
    <row r="1" spans="1:12" ht="18.75" customHeight="1">
      <c r="A1" s="499"/>
      <c r="B1" s="414"/>
      <c r="C1" s="92"/>
      <c r="D1" s="96"/>
      <c r="E1" s="96"/>
      <c r="F1" s="96"/>
      <c r="G1" s="96"/>
      <c r="H1" s="96"/>
      <c r="I1" s="96"/>
      <c r="J1" s="96"/>
      <c r="K1" s="96"/>
      <c r="L1" s="96"/>
    </row>
    <row r="2" spans="1:12" ht="22.5" customHeight="1">
      <c r="A2" s="414"/>
      <c r="B2" s="414"/>
      <c r="C2" s="92"/>
      <c r="D2" s="96"/>
      <c r="E2" s="96"/>
      <c r="F2" s="96"/>
      <c r="G2" s="96"/>
      <c r="H2" s="96"/>
      <c r="I2" s="96"/>
      <c r="J2" s="96"/>
      <c r="K2" s="96"/>
      <c r="L2" s="96"/>
    </row>
    <row r="3" spans="1:14" ht="13.5" customHeight="1">
      <c r="A3" s="414"/>
      <c r="B3" s="414"/>
      <c r="C3" s="92"/>
      <c r="D3" s="587" t="s">
        <v>607</v>
      </c>
      <c r="E3" s="414"/>
      <c r="F3" s="414"/>
      <c r="G3" s="414"/>
      <c r="H3" s="414"/>
      <c r="I3" s="414"/>
      <c r="J3" s="414"/>
      <c r="K3" s="414"/>
      <c r="L3" s="414"/>
      <c r="M3" s="79"/>
      <c r="N3" s="79"/>
    </row>
    <row r="4" spans="1:14" ht="43.5" customHeight="1">
      <c r="A4" s="414"/>
      <c r="B4" s="414"/>
      <c r="C4" s="92"/>
      <c r="D4" s="414"/>
      <c r="E4" s="414"/>
      <c r="F4" s="414"/>
      <c r="G4" s="414"/>
      <c r="H4" s="414"/>
      <c r="I4" s="414"/>
      <c r="J4" s="414"/>
      <c r="K4" s="414"/>
      <c r="L4" s="414"/>
      <c r="M4" s="321"/>
      <c r="N4" s="321"/>
    </row>
    <row r="5" spans="1:14" ht="43.5" customHeight="1">
      <c r="A5" s="414"/>
      <c r="B5" s="414"/>
      <c r="C5" s="92"/>
      <c r="D5" s="414"/>
      <c r="E5" s="414"/>
      <c r="F5" s="414"/>
      <c r="G5" s="414"/>
      <c r="H5" s="414"/>
      <c r="I5" s="414"/>
      <c r="J5" s="414"/>
      <c r="K5" s="414"/>
      <c r="L5" s="414"/>
      <c r="M5" s="79"/>
      <c r="N5" s="96"/>
    </row>
    <row r="6" spans="1:14" ht="26.25" customHeight="1">
      <c r="A6" s="414"/>
      <c r="B6" s="414"/>
      <c r="C6" s="93"/>
      <c r="D6" s="414"/>
      <c r="E6" s="414"/>
      <c r="F6" s="414"/>
      <c r="G6" s="414"/>
      <c r="H6" s="414"/>
      <c r="I6" s="414"/>
      <c r="J6" s="414"/>
      <c r="K6" s="414"/>
      <c r="L6" s="414"/>
      <c r="M6" s="79"/>
      <c r="N6" s="96"/>
    </row>
    <row r="7" spans="1:21" ht="22.5" customHeight="1">
      <c r="A7" s="414"/>
      <c r="B7" s="414"/>
      <c r="C7" s="93"/>
      <c r="D7" s="121"/>
      <c r="E7" s="96"/>
      <c r="F7" s="96"/>
      <c r="G7" s="96"/>
      <c r="H7" s="96"/>
      <c r="I7" s="96"/>
      <c r="J7" s="96"/>
      <c r="K7" s="96"/>
      <c r="L7" s="96"/>
      <c r="M7" s="19"/>
      <c r="N7" s="19"/>
      <c r="O7" s="19"/>
      <c r="P7" s="19"/>
      <c r="Q7" s="19"/>
      <c r="R7" s="19"/>
      <c r="S7" s="19"/>
      <c r="T7" s="19"/>
      <c r="U7" s="19"/>
    </row>
    <row r="8" spans="1:23" ht="4.5" customHeight="1">
      <c r="A8" s="414"/>
      <c r="B8" s="414"/>
      <c r="C8" s="121"/>
      <c r="D8" s="96"/>
      <c r="E8" s="96"/>
      <c r="F8" s="96"/>
      <c r="G8" s="96"/>
      <c r="H8" s="96"/>
      <c r="I8" s="96"/>
      <c r="J8" s="96"/>
      <c r="K8" s="96"/>
      <c r="L8" s="96"/>
      <c r="M8" s="19"/>
      <c r="N8" s="19"/>
      <c r="O8" s="19"/>
      <c r="P8" s="19"/>
      <c r="Q8" s="19"/>
      <c r="R8" s="19"/>
      <c r="S8" s="19"/>
      <c r="T8" s="19"/>
      <c r="U8" s="19"/>
      <c r="V8" s="1"/>
      <c r="W8" s="1"/>
    </row>
    <row r="9" spans="1:23" ht="9" customHeight="1">
      <c r="A9" s="414"/>
      <c r="B9" s="414"/>
      <c r="C9" s="95"/>
      <c r="D9" s="120"/>
      <c r="E9" s="96"/>
      <c r="F9" s="96"/>
      <c r="G9" s="96"/>
      <c r="H9" s="96"/>
      <c r="I9" s="96"/>
      <c r="J9" s="96"/>
      <c r="K9" s="96"/>
      <c r="L9" s="96"/>
      <c r="M9" s="19"/>
      <c r="N9" s="19"/>
      <c r="O9" s="19"/>
      <c r="P9" s="19"/>
      <c r="Q9" s="19"/>
      <c r="R9" s="19"/>
      <c r="S9" s="19"/>
      <c r="T9" s="19"/>
      <c r="U9" s="19"/>
      <c r="V9" s="1"/>
      <c r="W9" s="1"/>
    </row>
    <row r="10" spans="1:23" ht="2.25" customHeight="1">
      <c r="A10" s="97"/>
      <c r="B10" s="95"/>
      <c r="C10" s="95"/>
      <c r="D10" s="95"/>
      <c r="E10" s="96"/>
      <c r="F10" s="96"/>
      <c r="G10" s="96"/>
      <c r="H10" s="96"/>
      <c r="I10" s="96"/>
      <c r="J10" s="96"/>
      <c r="K10" s="96"/>
      <c r="L10" s="96"/>
      <c r="M10" s="19"/>
      <c r="N10" s="19"/>
      <c r="O10" s="19"/>
      <c r="P10" s="19"/>
      <c r="Q10" s="19"/>
      <c r="R10" s="19"/>
      <c r="S10" s="19"/>
      <c r="T10" s="19"/>
      <c r="U10" s="19"/>
      <c r="V10" s="1"/>
      <c r="W10" s="1"/>
    </row>
    <row r="11" spans="1:15" ht="22.5" customHeight="1">
      <c r="A11" s="74" t="s">
        <v>602</v>
      </c>
      <c r="B11" s="89"/>
      <c r="C11" s="90"/>
      <c r="D11" s="2"/>
      <c r="M11" s="51"/>
      <c r="N11" s="51"/>
      <c r="O11" s="51"/>
    </row>
    <row r="12" spans="13:15" ht="11.25" customHeight="1" thickBot="1">
      <c r="M12" s="51"/>
      <c r="N12" s="51"/>
      <c r="O12" s="51"/>
    </row>
    <row r="13" spans="1:15" ht="33" customHeight="1">
      <c r="A13" s="782" t="s">
        <v>2</v>
      </c>
      <c r="B13" s="783"/>
      <c r="C13" s="783"/>
      <c r="D13" s="783"/>
      <c r="E13" s="783"/>
      <c r="F13" s="783"/>
      <c r="G13" s="783"/>
      <c r="H13" s="783"/>
      <c r="I13" s="783"/>
      <c r="J13" s="783"/>
      <c r="K13" s="783"/>
      <c r="L13" s="784"/>
      <c r="M13" s="43"/>
      <c r="N13" s="43"/>
      <c r="O13" s="43"/>
    </row>
    <row r="14" spans="1:15" ht="33" customHeight="1">
      <c r="A14" s="785" t="s">
        <v>563</v>
      </c>
      <c r="B14" s="786"/>
      <c r="C14" s="786"/>
      <c r="D14" s="786"/>
      <c r="E14" s="786"/>
      <c r="F14" s="786"/>
      <c r="G14" s="786"/>
      <c r="H14" s="786"/>
      <c r="I14" s="786"/>
      <c r="J14" s="786"/>
      <c r="K14" s="786"/>
      <c r="L14" s="787"/>
      <c r="M14" s="63"/>
      <c r="N14" s="44"/>
      <c r="O14" s="44"/>
    </row>
    <row r="15" spans="1:15" s="2" customFormat="1" ht="31.5" customHeight="1">
      <c r="A15" s="753" t="s">
        <v>1</v>
      </c>
      <c r="B15" s="754"/>
      <c r="C15" s="757" t="s">
        <v>151</v>
      </c>
      <c r="D15" s="761" t="s">
        <v>276</v>
      </c>
      <c r="E15" s="762"/>
      <c r="F15" s="762"/>
      <c r="G15" s="762"/>
      <c r="H15" s="762"/>
      <c r="I15" s="763"/>
      <c r="J15" s="801" t="s">
        <v>3</v>
      </c>
      <c r="K15" s="809" t="s">
        <v>564</v>
      </c>
      <c r="L15" s="817" t="s">
        <v>48</v>
      </c>
      <c r="M15" s="815"/>
      <c r="N15" s="54"/>
      <c r="O15" s="54"/>
    </row>
    <row r="16" spans="1:16" ht="24.75" customHeight="1">
      <c r="A16" s="755"/>
      <c r="B16" s="756"/>
      <c r="C16" s="758"/>
      <c r="D16" s="748" t="s">
        <v>565</v>
      </c>
      <c r="E16" s="749"/>
      <c r="F16" s="750"/>
      <c r="G16" s="748" t="s">
        <v>559</v>
      </c>
      <c r="H16" s="749"/>
      <c r="I16" s="750"/>
      <c r="J16" s="802"/>
      <c r="K16" s="810"/>
      <c r="L16" s="818"/>
      <c r="M16" s="816"/>
      <c r="N16" s="54"/>
      <c r="O16" s="54"/>
      <c r="P16" s="39"/>
    </row>
    <row r="17" spans="1:15" ht="28.5" customHeight="1">
      <c r="A17" s="788" t="s">
        <v>256</v>
      </c>
      <c r="B17" s="788"/>
      <c r="C17" s="324">
        <v>10</v>
      </c>
      <c r="D17" s="764">
        <v>59.7</v>
      </c>
      <c r="E17" s="803"/>
      <c r="F17" s="803"/>
      <c r="G17" s="765">
        <f>C17*D17</f>
        <v>597</v>
      </c>
      <c r="H17" s="803"/>
      <c r="I17" s="804"/>
      <c r="J17" s="322" t="s">
        <v>71</v>
      </c>
      <c r="K17" s="325">
        <f>20*28*10</f>
        <v>5600</v>
      </c>
      <c r="L17" s="326" t="s">
        <v>566</v>
      </c>
      <c r="M17" s="53"/>
      <c r="N17" s="53"/>
      <c r="O17" s="53"/>
    </row>
    <row r="18" spans="1:15" ht="28.5" customHeight="1">
      <c r="A18" s="788" t="s">
        <v>257</v>
      </c>
      <c r="B18" s="788"/>
      <c r="C18" s="324">
        <v>10</v>
      </c>
      <c r="D18" s="805">
        <v>55.1</v>
      </c>
      <c r="E18" s="806"/>
      <c r="F18" s="806"/>
      <c r="G18" s="807">
        <f>C18*D18</f>
        <v>551</v>
      </c>
      <c r="H18" s="806"/>
      <c r="I18" s="808"/>
      <c r="J18" s="322" t="s">
        <v>71</v>
      </c>
      <c r="K18" s="325">
        <f>20*42*10</f>
        <v>8400</v>
      </c>
      <c r="L18" s="326" t="s">
        <v>566</v>
      </c>
      <c r="M18" s="64"/>
      <c r="N18" s="54"/>
      <c r="O18" s="55"/>
    </row>
    <row r="19" spans="1:15" ht="30.75" customHeight="1">
      <c r="A19" s="766" t="s">
        <v>82</v>
      </c>
      <c r="B19" s="767"/>
      <c r="C19" s="767"/>
      <c r="D19" s="767"/>
      <c r="E19" s="767"/>
      <c r="F19" s="767"/>
      <c r="G19" s="767"/>
      <c r="H19" s="767"/>
      <c r="I19" s="767"/>
      <c r="J19" s="767"/>
      <c r="K19" s="767"/>
      <c r="L19" s="768"/>
      <c r="M19" s="64"/>
      <c r="N19" s="55"/>
      <c r="O19" s="55"/>
    </row>
    <row r="20" spans="1:16" ht="29.25" customHeight="1">
      <c r="A20" s="753" t="s">
        <v>1</v>
      </c>
      <c r="B20" s="754"/>
      <c r="C20" s="757" t="s">
        <v>151</v>
      </c>
      <c r="D20" s="761" t="s">
        <v>276</v>
      </c>
      <c r="E20" s="762"/>
      <c r="F20" s="762"/>
      <c r="G20" s="762"/>
      <c r="H20" s="762"/>
      <c r="I20" s="763"/>
      <c r="J20" s="801" t="s">
        <v>3</v>
      </c>
      <c r="K20" s="809" t="s">
        <v>564</v>
      </c>
      <c r="L20" s="817" t="s">
        <v>48</v>
      </c>
      <c r="M20" s="58"/>
      <c r="N20" s="22"/>
      <c r="O20" s="23"/>
      <c r="P20" s="40"/>
    </row>
    <row r="21" spans="1:16" ht="29.25" customHeight="1">
      <c r="A21" s="755"/>
      <c r="B21" s="756"/>
      <c r="C21" s="758"/>
      <c r="D21" s="748" t="s">
        <v>565</v>
      </c>
      <c r="E21" s="749"/>
      <c r="F21" s="750"/>
      <c r="G21" s="748" t="s">
        <v>559</v>
      </c>
      <c r="H21" s="749"/>
      <c r="I21" s="750"/>
      <c r="J21" s="802"/>
      <c r="K21" s="810"/>
      <c r="L21" s="818"/>
      <c r="M21" s="58"/>
      <c r="N21" s="22"/>
      <c r="O21" s="23"/>
      <c r="P21" s="40"/>
    </row>
    <row r="22" spans="1:16" ht="45" customHeight="1">
      <c r="A22" s="822" t="s">
        <v>568</v>
      </c>
      <c r="B22" s="823"/>
      <c r="C22" s="327">
        <v>15</v>
      </c>
      <c r="D22" s="764">
        <v>24.3</v>
      </c>
      <c r="E22" s="644"/>
      <c r="F22" s="644"/>
      <c r="G22" s="765">
        <f>C22*D22</f>
        <v>364.5</v>
      </c>
      <c r="H22" s="644"/>
      <c r="I22" s="646"/>
      <c r="J22" s="329" t="s">
        <v>152</v>
      </c>
      <c r="K22" s="330">
        <f>24*41*15</f>
        <v>14760</v>
      </c>
      <c r="L22" s="331" t="s">
        <v>566</v>
      </c>
      <c r="M22" s="58"/>
      <c r="N22" s="22"/>
      <c r="O22" s="23"/>
      <c r="P22" s="40"/>
    </row>
    <row r="23" spans="1:16" ht="45" customHeight="1">
      <c r="A23" s="824" t="s">
        <v>569</v>
      </c>
      <c r="B23" s="825"/>
      <c r="C23" s="328">
        <v>10</v>
      </c>
      <c r="D23" s="751">
        <v>32.6</v>
      </c>
      <c r="E23" s="636"/>
      <c r="F23" s="636"/>
      <c r="G23" s="752">
        <f aca="true" t="shared" si="0" ref="G23:G31">C23*D23</f>
        <v>326</v>
      </c>
      <c r="H23" s="636"/>
      <c r="I23" s="638"/>
      <c r="J23" s="332" t="s">
        <v>152</v>
      </c>
      <c r="K23" s="333">
        <f>24*30*10</f>
        <v>7200</v>
      </c>
      <c r="L23" s="334" t="s">
        <v>566</v>
      </c>
      <c r="M23" s="58"/>
      <c r="N23" s="22"/>
      <c r="O23" s="23"/>
      <c r="P23" s="40"/>
    </row>
    <row r="24" spans="1:15" s="30" customFormat="1" ht="30.75" customHeight="1">
      <c r="A24" s="824" t="s">
        <v>402</v>
      </c>
      <c r="B24" s="825"/>
      <c r="C24" s="328">
        <v>10</v>
      </c>
      <c r="D24" s="751">
        <v>30.9</v>
      </c>
      <c r="E24" s="636"/>
      <c r="F24" s="636"/>
      <c r="G24" s="752">
        <f t="shared" si="0"/>
        <v>309</v>
      </c>
      <c r="H24" s="636"/>
      <c r="I24" s="638"/>
      <c r="J24" s="335" t="s">
        <v>152</v>
      </c>
      <c r="K24" s="333" t="s">
        <v>567</v>
      </c>
      <c r="L24" s="334" t="s">
        <v>566</v>
      </c>
      <c r="M24" s="52"/>
      <c r="N24" s="52"/>
      <c r="O24" s="52"/>
    </row>
    <row r="25" spans="1:14" ht="30.75" customHeight="1">
      <c r="A25" s="824" t="s">
        <v>403</v>
      </c>
      <c r="B25" s="825"/>
      <c r="C25" s="328">
        <v>15</v>
      </c>
      <c r="D25" s="751">
        <v>25.5</v>
      </c>
      <c r="E25" s="636"/>
      <c r="F25" s="636"/>
      <c r="G25" s="752">
        <f t="shared" si="0"/>
        <v>382.5</v>
      </c>
      <c r="H25" s="636"/>
      <c r="I25" s="638"/>
      <c r="J25" s="335" t="s">
        <v>152</v>
      </c>
      <c r="K25" s="333" t="s">
        <v>567</v>
      </c>
      <c r="L25" s="334" t="s">
        <v>566</v>
      </c>
      <c r="M25" s="24"/>
      <c r="N25" s="24"/>
    </row>
    <row r="26" spans="1:14" ht="48" customHeight="1">
      <c r="A26" s="824" t="s">
        <v>571</v>
      </c>
      <c r="B26" s="825"/>
      <c r="C26" s="328">
        <v>15</v>
      </c>
      <c r="D26" s="751">
        <v>22.5</v>
      </c>
      <c r="E26" s="636"/>
      <c r="F26" s="636"/>
      <c r="G26" s="752">
        <f>C26*D26</f>
        <v>337.5</v>
      </c>
      <c r="H26" s="636"/>
      <c r="I26" s="638"/>
      <c r="J26" s="335" t="s">
        <v>152</v>
      </c>
      <c r="K26" s="333">
        <f>24*46*15</f>
        <v>16560</v>
      </c>
      <c r="L26" s="334" t="s">
        <v>566</v>
      </c>
      <c r="M26" s="24"/>
      <c r="N26" s="24"/>
    </row>
    <row r="27" spans="1:14" ht="33" customHeight="1">
      <c r="A27" s="824" t="s">
        <v>570</v>
      </c>
      <c r="B27" s="825"/>
      <c r="C27" s="328">
        <v>15</v>
      </c>
      <c r="D27" s="751">
        <v>22.1</v>
      </c>
      <c r="E27" s="636"/>
      <c r="F27" s="636"/>
      <c r="G27" s="752">
        <f t="shared" si="0"/>
        <v>331.5</v>
      </c>
      <c r="H27" s="636"/>
      <c r="I27" s="638"/>
      <c r="J27" s="332" t="s">
        <v>152</v>
      </c>
      <c r="K27" s="333" t="s">
        <v>567</v>
      </c>
      <c r="L27" s="334" t="s">
        <v>566</v>
      </c>
      <c r="M27" s="24"/>
      <c r="N27" s="24"/>
    </row>
    <row r="28" spans="1:14" ht="33" customHeight="1">
      <c r="A28" s="824" t="s">
        <v>572</v>
      </c>
      <c r="B28" s="825"/>
      <c r="C28" s="328">
        <v>15</v>
      </c>
      <c r="D28" s="751">
        <v>18.9</v>
      </c>
      <c r="E28" s="636"/>
      <c r="F28" s="636"/>
      <c r="G28" s="752">
        <f t="shared" si="0"/>
        <v>283.5</v>
      </c>
      <c r="H28" s="636"/>
      <c r="I28" s="638"/>
      <c r="J28" s="335" t="s">
        <v>152</v>
      </c>
      <c r="K28" s="333" t="s">
        <v>567</v>
      </c>
      <c r="L28" s="334" t="s">
        <v>566</v>
      </c>
      <c r="M28" s="65"/>
      <c r="N28" s="24"/>
    </row>
    <row r="29" spans="1:14" ht="45" customHeight="1">
      <c r="A29" s="822" t="s">
        <v>573</v>
      </c>
      <c r="B29" s="823"/>
      <c r="C29" s="328">
        <v>15</v>
      </c>
      <c r="D29" s="751">
        <v>19.3</v>
      </c>
      <c r="E29" s="636"/>
      <c r="F29" s="636"/>
      <c r="G29" s="752">
        <f t="shared" si="0"/>
        <v>289.5</v>
      </c>
      <c r="H29" s="636"/>
      <c r="I29" s="638"/>
      <c r="J29" s="335" t="s">
        <v>152</v>
      </c>
      <c r="K29" s="333">
        <f>24*49*15</f>
        <v>17640</v>
      </c>
      <c r="L29" s="334" t="s">
        <v>566</v>
      </c>
      <c r="M29" s="56"/>
      <c r="N29" s="33"/>
    </row>
    <row r="30" spans="1:14" ht="32.25" customHeight="1">
      <c r="A30" s="822" t="s">
        <v>4</v>
      </c>
      <c r="B30" s="823"/>
      <c r="C30" s="327">
        <v>20</v>
      </c>
      <c r="D30" s="751">
        <v>18.5</v>
      </c>
      <c r="E30" s="636"/>
      <c r="F30" s="636"/>
      <c r="G30" s="752">
        <f t="shared" si="0"/>
        <v>370</v>
      </c>
      <c r="H30" s="636"/>
      <c r="I30" s="638"/>
      <c r="J30" s="335" t="s">
        <v>152</v>
      </c>
      <c r="K30" s="333" t="s">
        <v>567</v>
      </c>
      <c r="L30" s="334" t="s">
        <v>566</v>
      </c>
      <c r="M30" s="57"/>
      <c r="N30" s="37"/>
    </row>
    <row r="31" spans="1:14" ht="32.25" customHeight="1">
      <c r="A31" s="822" t="s">
        <v>49</v>
      </c>
      <c r="B31" s="823"/>
      <c r="C31" s="328">
        <v>20</v>
      </c>
      <c r="D31" s="805">
        <v>17.5</v>
      </c>
      <c r="E31" s="724"/>
      <c r="F31" s="724"/>
      <c r="G31" s="807">
        <f t="shared" si="0"/>
        <v>350</v>
      </c>
      <c r="H31" s="724"/>
      <c r="I31" s="841"/>
      <c r="J31" s="336" t="s">
        <v>152</v>
      </c>
      <c r="K31" s="337" t="s">
        <v>567</v>
      </c>
      <c r="L31" s="338" t="s">
        <v>566</v>
      </c>
      <c r="M31" s="66"/>
      <c r="N31" s="37"/>
    </row>
    <row r="32" spans="1:14" ht="30.75" customHeight="1">
      <c r="A32" s="819" t="s">
        <v>574</v>
      </c>
      <c r="B32" s="820"/>
      <c r="C32" s="820"/>
      <c r="D32" s="820"/>
      <c r="E32" s="820"/>
      <c r="F32" s="820"/>
      <c r="G32" s="820"/>
      <c r="H32" s="820"/>
      <c r="I32" s="820"/>
      <c r="J32" s="820"/>
      <c r="K32" s="820"/>
      <c r="L32" s="821"/>
      <c r="M32" s="67"/>
      <c r="N32" s="35"/>
    </row>
    <row r="33" spans="1:14" ht="24.75" customHeight="1">
      <c r="A33" s="753" t="s">
        <v>1</v>
      </c>
      <c r="B33" s="754"/>
      <c r="C33" s="757" t="s">
        <v>34</v>
      </c>
      <c r="D33" s="761" t="s">
        <v>276</v>
      </c>
      <c r="E33" s="762"/>
      <c r="F33" s="762"/>
      <c r="G33" s="762"/>
      <c r="H33" s="762"/>
      <c r="I33" s="763"/>
      <c r="J33" s="836" t="s">
        <v>53</v>
      </c>
      <c r="K33" s="754"/>
      <c r="L33" s="837"/>
      <c r="M33" s="67"/>
      <c r="N33" s="35"/>
    </row>
    <row r="34" spans="1:14" ht="24.75" customHeight="1">
      <c r="A34" s="755"/>
      <c r="B34" s="756"/>
      <c r="C34" s="758"/>
      <c r="D34" s="748" t="s">
        <v>575</v>
      </c>
      <c r="E34" s="749"/>
      <c r="F34" s="750"/>
      <c r="G34" s="748" t="s">
        <v>576</v>
      </c>
      <c r="H34" s="749"/>
      <c r="I34" s="750"/>
      <c r="J34" s="838"/>
      <c r="K34" s="839"/>
      <c r="L34" s="840"/>
      <c r="M34" s="67"/>
      <c r="N34" s="35"/>
    </row>
    <row r="35" spans="1:14" ht="34.5" customHeight="1">
      <c r="A35" s="832" t="s">
        <v>578</v>
      </c>
      <c r="B35" s="833"/>
      <c r="C35" s="323" t="s">
        <v>84</v>
      </c>
      <c r="D35" s="739">
        <v>22300</v>
      </c>
      <c r="E35" s="740"/>
      <c r="F35" s="741"/>
      <c r="G35" s="735">
        <f>D35*39.5/1000</f>
        <v>880.85</v>
      </c>
      <c r="H35" s="736"/>
      <c r="I35" s="736"/>
      <c r="J35" s="829" t="s">
        <v>404</v>
      </c>
      <c r="K35" s="830"/>
      <c r="L35" s="831"/>
      <c r="M35" s="67"/>
      <c r="N35" s="38"/>
    </row>
    <row r="36" spans="1:14" ht="34.5" customHeight="1">
      <c r="A36" s="834"/>
      <c r="B36" s="835"/>
      <c r="C36" s="323" t="s">
        <v>84</v>
      </c>
      <c r="D36" s="742"/>
      <c r="E36" s="743"/>
      <c r="F36" s="744"/>
      <c r="G36" s="737">
        <f>D35*25/1000</f>
        <v>557.5</v>
      </c>
      <c r="H36" s="738"/>
      <c r="I36" s="738"/>
      <c r="J36" s="826" t="s">
        <v>577</v>
      </c>
      <c r="K36" s="827"/>
      <c r="L36" s="828"/>
      <c r="M36" s="67"/>
      <c r="N36" s="38"/>
    </row>
    <row r="37" spans="1:14" ht="33.75" customHeight="1">
      <c r="A37" s="819" t="s">
        <v>579</v>
      </c>
      <c r="B37" s="820"/>
      <c r="C37" s="820"/>
      <c r="D37" s="820"/>
      <c r="E37" s="820"/>
      <c r="F37" s="820"/>
      <c r="G37" s="820"/>
      <c r="H37" s="820"/>
      <c r="I37" s="820"/>
      <c r="J37" s="820"/>
      <c r="K37" s="820"/>
      <c r="L37" s="821"/>
      <c r="M37" s="67"/>
      <c r="N37" s="35"/>
    </row>
    <row r="38" spans="1:14" ht="31.5" customHeight="1">
      <c r="A38" s="811" t="s">
        <v>15</v>
      </c>
      <c r="B38" s="812"/>
      <c r="C38" s="812"/>
      <c r="D38" s="812"/>
      <c r="E38" s="791" t="s">
        <v>16</v>
      </c>
      <c r="F38" s="745" t="s">
        <v>276</v>
      </c>
      <c r="G38" s="746"/>
      <c r="H38" s="746"/>
      <c r="I38" s="746"/>
      <c r="J38" s="746"/>
      <c r="K38" s="747"/>
      <c r="L38" s="843" t="s">
        <v>53</v>
      </c>
      <c r="M38" s="67"/>
      <c r="N38" s="35"/>
    </row>
    <row r="39" spans="1:14" ht="31.5" customHeight="1">
      <c r="A39" s="813"/>
      <c r="B39" s="814"/>
      <c r="C39" s="814"/>
      <c r="D39" s="814"/>
      <c r="E39" s="842"/>
      <c r="F39" s="748" t="s">
        <v>580</v>
      </c>
      <c r="G39" s="749"/>
      <c r="H39" s="750"/>
      <c r="I39" s="748" t="s">
        <v>581</v>
      </c>
      <c r="J39" s="749"/>
      <c r="K39" s="750"/>
      <c r="L39" s="844"/>
      <c r="M39" s="67"/>
      <c r="N39" s="36"/>
    </row>
    <row r="40" spans="1:15" ht="28.5" customHeight="1">
      <c r="A40" s="717" t="s">
        <v>46</v>
      </c>
      <c r="B40" s="728"/>
      <c r="C40" s="728"/>
      <c r="D40" s="728"/>
      <c r="E40" s="345" t="s">
        <v>39</v>
      </c>
      <c r="F40" s="866">
        <v>88</v>
      </c>
      <c r="G40" s="644"/>
      <c r="H40" s="644"/>
      <c r="I40" s="867">
        <v>1420</v>
      </c>
      <c r="J40" s="868"/>
      <c r="K40" s="869"/>
      <c r="L40" s="339"/>
      <c r="M40" s="68"/>
      <c r="N40" s="26"/>
      <c r="O40" s="27"/>
    </row>
    <row r="41" spans="1:15" ht="28.5" customHeight="1">
      <c r="A41" s="717" t="s">
        <v>582</v>
      </c>
      <c r="B41" s="718"/>
      <c r="C41" s="718"/>
      <c r="D41" s="718"/>
      <c r="E41" s="345" t="s">
        <v>39</v>
      </c>
      <c r="F41" s="719">
        <v>92</v>
      </c>
      <c r="G41" s="636"/>
      <c r="H41" s="636"/>
      <c r="I41" s="720">
        <v>740</v>
      </c>
      <c r="J41" s="721"/>
      <c r="K41" s="722"/>
      <c r="L41" s="340"/>
      <c r="M41" s="68"/>
      <c r="N41" s="26"/>
      <c r="O41" s="27"/>
    </row>
    <row r="42" spans="1:15" ht="28.5" customHeight="1">
      <c r="A42" s="717" t="s">
        <v>40</v>
      </c>
      <c r="B42" s="728"/>
      <c r="C42" s="728"/>
      <c r="D42" s="728"/>
      <c r="E42" s="345" t="s">
        <v>39</v>
      </c>
      <c r="F42" s="719">
        <v>125</v>
      </c>
      <c r="G42" s="636"/>
      <c r="H42" s="636"/>
      <c r="I42" s="720">
        <v>1290</v>
      </c>
      <c r="J42" s="721"/>
      <c r="K42" s="722"/>
      <c r="L42" s="340"/>
      <c r="M42" s="68"/>
      <c r="N42" s="26"/>
      <c r="O42" s="27"/>
    </row>
    <row r="43" spans="1:15" ht="28.5" customHeight="1">
      <c r="A43" s="717" t="s">
        <v>43</v>
      </c>
      <c r="B43" s="728"/>
      <c r="C43" s="728"/>
      <c r="D43" s="728"/>
      <c r="E43" s="345" t="s">
        <v>39</v>
      </c>
      <c r="F43" s="719">
        <v>116</v>
      </c>
      <c r="G43" s="636"/>
      <c r="H43" s="636"/>
      <c r="I43" s="720">
        <v>2320</v>
      </c>
      <c r="J43" s="721"/>
      <c r="K43" s="722"/>
      <c r="L43" s="340"/>
      <c r="M43" s="68"/>
      <c r="N43" s="26"/>
      <c r="O43" s="27"/>
    </row>
    <row r="44" spans="1:15" ht="28.5" customHeight="1">
      <c r="A44" s="717" t="s">
        <v>583</v>
      </c>
      <c r="B44" s="718"/>
      <c r="C44" s="718"/>
      <c r="D44" s="718"/>
      <c r="E44" s="345" t="s">
        <v>39</v>
      </c>
      <c r="F44" s="719">
        <v>90</v>
      </c>
      <c r="G44" s="636"/>
      <c r="H44" s="636"/>
      <c r="I44" s="720">
        <v>900</v>
      </c>
      <c r="J44" s="721"/>
      <c r="K44" s="722"/>
      <c r="L44" s="340"/>
      <c r="M44" s="68"/>
      <c r="N44" s="26"/>
      <c r="O44" s="27"/>
    </row>
    <row r="45" spans="1:15" ht="28.5" customHeight="1">
      <c r="A45" s="717" t="s">
        <v>585</v>
      </c>
      <c r="B45" s="718"/>
      <c r="C45" s="718"/>
      <c r="D45" s="718"/>
      <c r="E45" s="345"/>
      <c r="F45" s="719">
        <v>75</v>
      </c>
      <c r="G45" s="636"/>
      <c r="H45" s="636"/>
      <c r="I45" s="720">
        <v>1500</v>
      </c>
      <c r="J45" s="721"/>
      <c r="K45" s="722"/>
      <c r="L45" s="340"/>
      <c r="M45" s="68"/>
      <c r="N45" s="26"/>
      <c r="O45" s="27"/>
    </row>
    <row r="46" spans="1:15" ht="28.5" customHeight="1">
      <c r="A46" s="717" t="s">
        <v>193</v>
      </c>
      <c r="B46" s="728"/>
      <c r="C46" s="728"/>
      <c r="D46" s="728"/>
      <c r="E46" s="345" t="s">
        <v>51</v>
      </c>
      <c r="F46" s="719">
        <v>290</v>
      </c>
      <c r="G46" s="636"/>
      <c r="H46" s="636"/>
      <c r="I46" s="720">
        <v>116</v>
      </c>
      <c r="J46" s="721"/>
      <c r="K46" s="722"/>
      <c r="L46" s="340"/>
      <c r="M46" s="68"/>
      <c r="N46" s="26"/>
      <c r="O46" s="27"/>
    </row>
    <row r="47" spans="1:15" ht="28.5" customHeight="1">
      <c r="A47" s="717" t="s">
        <v>153</v>
      </c>
      <c r="B47" s="728"/>
      <c r="C47" s="728"/>
      <c r="D47" s="728"/>
      <c r="E47" s="345" t="s">
        <v>39</v>
      </c>
      <c r="F47" s="719">
        <v>150</v>
      </c>
      <c r="G47" s="636"/>
      <c r="H47" s="636"/>
      <c r="I47" s="720">
        <v>540</v>
      </c>
      <c r="J47" s="721"/>
      <c r="K47" s="722"/>
      <c r="L47" s="340"/>
      <c r="M47" s="68"/>
      <c r="N47" s="26"/>
      <c r="O47" s="27"/>
    </row>
    <row r="48" spans="1:15" ht="28.5" customHeight="1">
      <c r="A48" s="717" t="s">
        <v>154</v>
      </c>
      <c r="B48" s="728"/>
      <c r="C48" s="728"/>
      <c r="D48" s="728"/>
      <c r="E48" s="345" t="s">
        <v>39</v>
      </c>
      <c r="F48" s="719">
        <v>140</v>
      </c>
      <c r="G48" s="636"/>
      <c r="H48" s="636"/>
      <c r="I48" s="720">
        <v>1680</v>
      </c>
      <c r="J48" s="721"/>
      <c r="K48" s="722"/>
      <c r="L48" s="340"/>
      <c r="M48" s="68"/>
      <c r="N48" s="26"/>
      <c r="O48" s="27"/>
    </row>
    <row r="49" spans="1:15" ht="28.5" customHeight="1">
      <c r="A49" s="717" t="s">
        <v>424</v>
      </c>
      <c r="B49" s="718"/>
      <c r="C49" s="718"/>
      <c r="D49" s="718"/>
      <c r="E49" s="345" t="s">
        <v>39</v>
      </c>
      <c r="F49" s="719">
        <v>90</v>
      </c>
      <c r="G49" s="636"/>
      <c r="H49" s="636"/>
      <c r="I49" s="720">
        <v>1800</v>
      </c>
      <c r="J49" s="721"/>
      <c r="K49" s="722"/>
      <c r="L49" s="341"/>
      <c r="M49" s="68"/>
      <c r="N49" s="26"/>
      <c r="O49" s="27"/>
    </row>
    <row r="50" spans="1:15" ht="28.5" customHeight="1">
      <c r="A50" s="717" t="s">
        <v>50</v>
      </c>
      <c r="B50" s="728"/>
      <c r="C50" s="728"/>
      <c r="D50" s="728"/>
      <c r="E50" s="345" t="s">
        <v>51</v>
      </c>
      <c r="F50" s="719">
        <v>50</v>
      </c>
      <c r="G50" s="636"/>
      <c r="H50" s="636"/>
      <c r="I50" s="720">
        <v>1500</v>
      </c>
      <c r="J50" s="721"/>
      <c r="K50" s="722"/>
      <c r="L50" s="341"/>
      <c r="M50" s="68"/>
      <c r="N50" s="26"/>
      <c r="O50" s="27"/>
    </row>
    <row r="51" spans="1:15" ht="28.5" customHeight="1">
      <c r="A51" s="717" t="s">
        <v>428</v>
      </c>
      <c r="B51" s="718"/>
      <c r="C51" s="718"/>
      <c r="D51" s="718"/>
      <c r="E51" s="345" t="s">
        <v>39</v>
      </c>
      <c r="F51" s="719">
        <v>78</v>
      </c>
      <c r="G51" s="636"/>
      <c r="H51" s="636"/>
      <c r="I51" s="720">
        <v>780</v>
      </c>
      <c r="J51" s="721"/>
      <c r="K51" s="722"/>
      <c r="L51" s="341"/>
      <c r="M51" s="68"/>
      <c r="N51" s="26"/>
      <c r="O51" s="27"/>
    </row>
    <row r="52" spans="1:15" ht="28.5" customHeight="1">
      <c r="A52" s="717" t="s">
        <v>427</v>
      </c>
      <c r="B52" s="718"/>
      <c r="C52" s="718"/>
      <c r="D52" s="718"/>
      <c r="E52" s="345" t="s">
        <v>39</v>
      </c>
      <c r="F52" s="719">
        <v>82</v>
      </c>
      <c r="G52" s="636"/>
      <c r="H52" s="636"/>
      <c r="I52" s="720">
        <v>820</v>
      </c>
      <c r="J52" s="721"/>
      <c r="K52" s="722"/>
      <c r="L52" s="341"/>
      <c r="M52" s="68"/>
      <c r="N52" s="26"/>
      <c r="O52" s="27"/>
    </row>
    <row r="53" spans="1:15" ht="28.5" customHeight="1">
      <c r="A53" s="717" t="s">
        <v>586</v>
      </c>
      <c r="B53" s="718"/>
      <c r="C53" s="718"/>
      <c r="D53" s="718"/>
      <c r="E53" s="345" t="s">
        <v>39</v>
      </c>
      <c r="F53" s="719">
        <v>165</v>
      </c>
      <c r="G53" s="636"/>
      <c r="H53" s="636"/>
      <c r="I53" s="720">
        <v>2650</v>
      </c>
      <c r="J53" s="721"/>
      <c r="K53" s="722"/>
      <c r="L53" s="342"/>
      <c r="M53" s="68"/>
      <c r="N53" s="26"/>
      <c r="O53" s="27"/>
    </row>
    <row r="54" spans="1:15" ht="28.5" customHeight="1">
      <c r="A54" s="717" t="s">
        <v>426</v>
      </c>
      <c r="B54" s="718"/>
      <c r="C54" s="718"/>
      <c r="D54" s="718"/>
      <c r="E54" s="345" t="s">
        <v>39</v>
      </c>
      <c r="F54" s="719">
        <v>63</v>
      </c>
      <c r="G54" s="636"/>
      <c r="H54" s="636"/>
      <c r="I54" s="720">
        <v>1386</v>
      </c>
      <c r="J54" s="721"/>
      <c r="K54" s="722"/>
      <c r="L54" s="343"/>
      <c r="M54" s="68"/>
      <c r="N54" s="26"/>
      <c r="O54" s="27"/>
    </row>
    <row r="55" spans="1:15" ht="28.5" customHeight="1">
      <c r="A55" s="717" t="s">
        <v>584</v>
      </c>
      <c r="B55" s="728"/>
      <c r="C55" s="728"/>
      <c r="D55" s="728"/>
      <c r="E55" s="345" t="s">
        <v>51</v>
      </c>
      <c r="F55" s="723">
        <v>21</v>
      </c>
      <c r="G55" s="724"/>
      <c r="H55" s="724"/>
      <c r="I55" s="725">
        <v>630</v>
      </c>
      <c r="J55" s="726"/>
      <c r="K55" s="727"/>
      <c r="L55" s="344"/>
      <c r="M55" s="68"/>
      <c r="N55" s="26"/>
      <c r="O55" s="27"/>
    </row>
    <row r="56" spans="1:15" ht="39" customHeight="1">
      <c r="A56" s="819" t="s">
        <v>587</v>
      </c>
      <c r="B56" s="820"/>
      <c r="C56" s="820"/>
      <c r="D56" s="820"/>
      <c r="E56" s="820"/>
      <c r="F56" s="820"/>
      <c r="G56" s="820"/>
      <c r="H56" s="820"/>
      <c r="I56" s="820"/>
      <c r="J56" s="820"/>
      <c r="K56" s="820"/>
      <c r="L56" s="821"/>
      <c r="M56" s="68"/>
      <c r="N56" s="26"/>
      <c r="O56" s="27"/>
    </row>
    <row r="57" spans="1:15" ht="33" customHeight="1">
      <c r="A57" s="772" t="s">
        <v>15</v>
      </c>
      <c r="B57" s="773"/>
      <c r="C57" s="773"/>
      <c r="D57" s="773"/>
      <c r="E57" s="773"/>
      <c r="F57" s="346" t="s">
        <v>588</v>
      </c>
      <c r="G57" s="779" t="s">
        <v>276</v>
      </c>
      <c r="H57" s="780"/>
      <c r="I57" s="781"/>
      <c r="J57" s="799" t="s">
        <v>53</v>
      </c>
      <c r="K57" s="780"/>
      <c r="L57" s="800"/>
      <c r="M57" s="28"/>
      <c r="N57" s="28"/>
      <c r="O57" s="28"/>
    </row>
    <row r="58" spans="1:15" ht="24.75" customHeight="1">
      <c r="A58" s="759" t="s">
        <v>94</v>
      </c>
      <c r="B58" s="760"/>
      <c r="C58" s="760"/>
      <c r="D58" s="760"/>
      <c r="E58" s="760"/>
      <c r="F58" s="347" t="s">
        <v>0</v>
      </c>
      <c r="G58" s="796">
        <v>880</v>
      </c>
      <c r="H58" s="797"/>
      <c r="I58" s="798"/>
      <c r="J58" s="729" t="s">
        <v>86</v>
      </c>
      <c r="K58" s="730"/>
      <c r="L58" s="731"/>
      <c r="M58" s="24"/>
      <c r="N58" s="24"/>
      <c r="O58" s="24"/>
    </row>
    <row r="59" spans="1:16" ht="24.75" customHeight="1">
      <c r="A59" s="759" t="s">
        <v>95</v>
      </c>
      <c r="B59" s="760"/>
      <c r="C59" s="760"/>
      <c r="D59" s="760"/>
      <c r="E59" s="760"/>
      <c r="F59" s="347" t="s">
        <v>0</v>
      </c>
      <c r="G59" s="793">
        <v>1300</v>
      </c>
      <c r="H59" s="794"/>
      <c r="I59" s="795"/>
      <c r="J59" s="729" t="s">
        <v>85</v>
      </c>
      <c r="K59" s="730"/>
      <c r="L59" s="731"/>
      <c r="M59" s="69"/>
      <c r="N59" s="29"/>
      <c r="O59" s="25"/>
      <c r="P59" s="21"/>
    </row>
    <row r="60" spans="1:16" ht="24.75" customHeight="1">
      <c r="A60" s="759" t="s">
        <v>96</v>
      </c>
      <c r="B60" s="760"/>
      <c r="C60" s="760"/>
      <c r="D60" s="760"/>
      <c r="E60" s="760"/>
      <c r="F60" s="347" t="s">
        <v>0</v>
      </c>
      <c r="G60" s="793">
        <v>710</v>
      </c>
      <c r="H60" s="794"/>
      <c r="I60" s="795"/>
      <c r="J60" s="732"/>
      <c r="K60" s="733"/>
      <c r="L60" s="734"/>
      <c r="M60" s="69"/>
      <c r="N60" s="29"/>
      <c r="O60" s="25"/>
      <c r="P60" s="21"/>
    </row>
    <row r="61" spans="1:16" ht="24.75" customHeight="1">
      <c r="A61" s="759" t="s">
        <v>59</v>
      </c>
      <c r="B61" s="760"/>
      <c r="C61" s="760"/>
      <c r="D61" s="760"/>
      <c r="E61" s="760"/>
      <c r="F61" s="347" t="s">
        <v>60</v>
      </c>
      <c r="G61" s="793">
        <v>58</v>
      </c>
      <c r="H61" s="794"/>
      <c r="I61" s="795"/>
      <c r="J61" s="732"/>
      <c r="K61" s="733"/>
      <c r="L61" s="734"/>
      <c r="M61" s="69"/>
      <c r="N61" s="29"/>
      <c r="O61" s="25"/>
      <c r="P61" s="21"/>
    </row>
    <row r="62" spans="1:16" ht="24.75" customHeight="1">
      <c r="A62" s="759" t="s">
        <v>99</v>
      </c>
      <c r="B62" s="760"/>
      <c r="C62" s="760"/>
      <c r="D62" s="760"/>
      <c r="E62" s="760"/>
      <c r="F62" s="347" t="s">
        <v>0</v>
      </c>
      <c r="G62" s="793">
        <v>250</v>
      </c>
      <c r="H62" s="794"/>
      <c r="I62" s="795"/>
      <c r="J62" s="732"/>
      <c r="K62" s="733"/>
      <c r="L62" s="734"/>
      <c r="M62" s="69"/>
      <c r="N62" s="29"/>
      <c r="O62" s="25"/>
      <c r="P62" s="21"/>
    </row>
    <row r="63" spans="1:15" ht="24.75" customHeight="1">
      <c r="A63" s="759" t="s">
        <v>102</v>
      </c>
      <c r="B63" s="760"/>
      <c r="C63" s="760"/>
      <c r="D63" s="760"/>
      <c r="E63" s="760"/>
      <c r="F63" s="347" t="s">
        <v>60</v>
      </c>
      <c r="G63" s="793">
        <v>177</v>
      </c>
      <c r="H63" s="794"/>
      <c r="I63" s="795"/>
      <c r="J63" s="732"/>
      <c r="K63" s="733"/>
      <c r="L63" s="734"/>
      <c r="M63" s="3"/>
      <c r="N63" s="3"/>
      <c r="O63" s="10"/>
    </row>
    <row r="64" spans="1:15" ht="24.75" customHeight="1">
      <c r="A64" s="759" t="s">
        <v>97</v>
      </c>
      <c r="B64" s="760"/>
      <c r="C64" s="760"/>
      <c r="D64" s="760"/>
      <c r="E64" s="760"/>
      <c r="F64" s="347" t="s">
        <v>0</v>
      </c>
      <c r="G64" s="793">
        <v>670</v>
      </c>
      <c r="H64" s="794"/>
      <c r="I64" s="795"/>
      <c r="J64" s="732"/>
      <c r="K64" s="733"/>
      <c r="L64" s="734"/>
      <c r="M64" s="3"/>
      <c r="N64" s="12"/>
      <c r="O64" s="13"/>
    </row>
    <row r="65" spans="1:15" ht="24.75" customHeight="1">
      <c r="A65" s="759" t="s">
        <v>90</v>
      </c>
      <c r="B65" s="760"/>
      <c r="C65" s="760"/>
      <c r="D65" s="760"/>
      <c r="E65" s="760"/>
      <c r="F65" s="347" t="s">
        <v>0</v>
      </c>
      <c r="G65" s="793">
        <v>480</v>
      </c>
      <c r="H65" s="794"/>
      <c r="I65" s="795"/>
      <c r="J65" s="729" t="s">
        <v>88</v>
      </c>
      <c r="K65" s="774"/>
      <c r="L65" s="775"/>
      <c r="M65" s="3"/>
      <c r="N65" s="12"/>
      <c r="O65" s="13"/>
    </row>
    <row r="66" spans="1:15" ht="24.75" customHeight="1">
      <c r="A66" s="759" t="s">
        <v>91</v>
      </c>
      <c r="B66" s="760"/>
      <c r="C66" s="760"/>
      <c r="D66" s="760"/>
      <c r="E66" s="760"/>
      <c r="F66" s="347" t="s">
        <v>0</v>
      </c>
      <c r="G66" s="793">
        <v>500</v>
      </c>
      <c r="H66" s="794"/>
      <c r="I66" s="795"/>
      <c r="J66" s="729" t="s">
        <v>89</v>
      </c>
      <c r="K66" s="774"/>
      <c r="L66" s="775"/>
      <c r="M66" s="3"/>
      <c r="N66" s="12"/>
      <c r="O66" s="13"/>
    </row>
    <row r="67" spans="1:15" ht="24.75" customHeight="1">
      <c r="A67" s="759" t="s">
        <v>100</v>
      </c>
      <c r="B67" s="760"/>
      <c r="C67" s="760"/>
      <c r="D67" s="760"/>
      <c r="E67" s="760"/>
      <c r="F67" s="347" t="s">
        <v>0</v>
      </c>
      <c r="G67" s="793">
        <v>4300</v>
      </c>
      <c r="H67" s="794"/>
      <c r="I67" s="795"/>
      <c r="J67" s="729" t="s">
        <v>92</v>
      </c>
      <c r="K67" s="774"/>
      <c r="L67" s="775"/>
      <c r="M67" s="3"/>
      <c r="N67" s="12"/>
      <c r="O67" s="13"/>
    </row>
    <row r="68" spans="1:15" ht="24.75" customHeight="1">
      <c r="A68" s="759" t="s">
        <v>101</v>
      </c>
      <c r="B68" s="760"/>
      <c r="C68" s="760"/>
      <c r="D68" s="760"/>
      <c r="E68" s="760"/>
      <c r="F68" s="347" t="s">
        <v>0</v>
      </c>
      <c r="G68" s="793">
        <v>2970</v>
      </c>
      <c r="H68" s="845"/>
      <c r="I68" s="846"/>
      <c r="J68" s="729" t="s">
        <v>93</v>
      </c>
      <c r="K68" s="730"/>
      <c r="L68" s="731"/>
      <c r="M68" s="3"/>
      <c r="N68" s="12"/>
      <c r="O68" s="13"/>
    </row>
    <row r="69" spans="1:15" ht="24.75" customHeight="1">
      <c r="A69" s="759" t="s">
        <v>42</v>
      </c>
      <c r="B69" s="760"/>
      <c r="C69" s="760"/>
      <c r="D69" s="760"/>
      <c r="E69" s="760"/>
      <c r="F69" s="347" t="s">
        <v>0</v>
      </c>
      <c r="G69" s="793">
        <v>550</v>
      </c>
      <c r="H69" s="794"/>
      <c r="I69" s="795"/>
      <c r="J69" s="729" t="s">
        <v>106</v>
      </c>
      <c r="K69" s="730"/>
      <c r="L69" s="731"/>
      <c r="N69" s="12"/>
      <c r="O69" s="13"/>
    </row>
    <row r="70" spans="1:15" ht="24.75" customHeight="1">
      <c r="A70" s="759" t="s">
        <v>98</v>
      </c>
      <c r="B70" s="760"/>
      <c r="C70" s="760"/>
      <c r="D70" s="760"/>
      <c r="E70" s="760"/>
      <c r="F70" s="347" t="s">
        <v>0</v>
      </c>
      <c r="G70" s="793">
        <v>650</v>
      </c>
      <c r="H70" s="794"/>
      <c r="I70" s="795"/>
      <c r="J70" s="776" t="s">
        <v>87</v>
      </c>
      <c r="K70" s="777"/>
      <c r="L70" s="778"/>
      <c r="N70" s="13"/>
      <c r="O70" s="13"/>
    </row>
    <row r="71" spans="1:13" ht="24.75" customHeight="1">
      <c r="A71" s="759" t="s">
        <v>589</v>
      </c>
      <c r="B71" s="760"/>
      <c r="C71" s="760"/>
      <c r="D71" s="760"/>
      <c r="E71" s="760"/>
      <c r="F71" s="347" t="s">
        <v>0</v>
      </c>
      <c r="G71" s="793">
        <v>7.5</v>
      </c>
      <c r="H71" s="794"/>
      <c r="I71" s="795"/>
      <c r="J71" s="776"/>
      <c r="K71" s="777"/>
      <c r="L71" s="778"/>
      <c r="M71" s="3"/>
    </row>
    <row r="72" spans="1:13" ht="24.75" customHeight="1">
      <c r="A72" s="759" t="s">
        <v>103</v>
      </c>
      <c r="B72" s="760"/>
      <c r="C72" s="760"/>
      <c r="D72" s="760"/>
      <c r="E72" s="760"/>
      <c r="F72" s="347" t="s">
        <v>0</v>
      </c>
      <c r="G72" s="793">
        <v>4.3</v>
      </c>
      <c r="H72" s="794"/>
      <c r="I72" s="795"/>
      <c r="J72" s="776"/>
      <c r="K72" s="777"/>
      <c r="L72" s="778"/>
      <c r="M72" s="3"/>
    </row>
    <row r="73" spans="1:13" ht="24.75" customHeight="1">
      <c r="A73" s="850" t="s">
        <v>38</v>
      </c>
      <c r="B73" s="851"/>
      <c r="C73" s="851"/>
      <c r="D73" s="851"/>
      <c r="E73" s="851"/>
      <c r="F73" s="348" t="s">
        <v>83</v>
      </c>
      <c r="G73" s="847">
        <v>28</v>
      </c>
      <c r="H73" s="848"/>
      <c r="I73" s="849"/>
      <c r="J73" s="776"/>
      <c r="K73" s="777"/>
      <c r="L73" s="778"/>
      <c r="M73" s="3"/>
    </row>
    <row r="74" spans="1:15" s="1" customFormat="1" ht="34.5" customHeight="1">
      <c r="A74" s="769" t="s">
        <v>590</v>
      </c>
      <c r="B74" s="770"/>
      <c r="C74" s="770"/>
      <c r="D74" s="770"/>
      <c r="E74" s="770"/>
      <c r="F74" s="770"/>
      <c r="G74" s="770"/>
      <c r="H74" s="770"/>
      <c r="I74" s="770"/>
      <c r="J74" s="770"/>
      <c r="K74" s="770"/>
      <c r="L74" s="771"/>
      <c r="M74" s="3"/>
      <c r="N74" s="14"/>
      <c r="O74" s="15"/>
    </row>
    <row r="75" spans="1:13" ht="27.75" customHeight="1">
      <c r="A75" s="789" t="s">
        <v>1</v>
      </c>
      <c r="B75" s="790"/>
      <c r="C75" s="791" t="s">
        <v>34</v>
      </c>
      <c r="D75" s="857" t="s">
        <v>276</v>
      </c>
      <c r="E75" s="858"/>
      <c r="F75" s="858"/>
      <c r="G75" s="858"/>
      <c r="H75" s="858"/>
      <c r="I75" s="858"/>
      <c r="J75" s="859" t="s">
        <v>53</v>
      </c>
      <c r="K75" s="860"/>
      <c r="L75" s="861"/>
      <c r="M75" s="12"/>
    </row>
    <row r="76" spans="1:13" ht="27.75" customHeight="1">
      <c r="A76" s="789"/>
      <c r="B76" s="790"/>
      <c r="C76" s="792"/>
      <c r="D76" s="870" t="s">
        <v>575</v>
      </c>
      <c r="E76" s="871"/>
      <c r="F76" s="871"/>
      <c r="G76" s="872" t="s">
        <v>576</v>
      </c>
      <c r="H76" s="871"/>
      <c r="I76" s="871"/>
      <c r="J76" s="862"/>
      <c r="K76" s="862"/>
      <c r="L76" s="863"/>
      <c r="M76" s="12"/>
    </row>
    <row r="77" spans="1:12" ht="59.25" customHeight="1" thickBot="1">
      <c r="A77" s="852" t="s">
        <v>591</v>
      </c>
      <c r="B77" s="853"/>
      <c r="C77" s="354" t="s">
        <v>84</v>
      </c>
      <c r="D77" s="854">
        <v>5100</v>
      </c>
      <c r="E77" s="855"/>
      <c r="F77" s="855"/>
      <c r="G77" s="856">
        <v>255</v>
      </c>
      <c r="H77" s="856"/>
      <c r="I77" s="856"/>
      <c r="J77" s="864" t="s">
        <v>592</v>
      </c>
      <c r="K77" s="864"/>
      <c r="L77" s="865"/>
    </row>
    <row r="78" spans="1:12" ht="48" customHeight="1">
      <c r="A78" s="353"/>
      <c r="B78" s="353"/>
      <c r="C78" s="349"/>
      <c r="D78" s="350"/>
      <c r="E78" s="350"/>
      <c r="F78" s="350"/>
      <c r="G78" s="351"/>
      <c r="H78" s="351"/>
      <c r="I78" s="351"/>
      <c r="J78" s="352"/>
      <c r="K78" s="352"/>
      <c r="L78" s="352"/>
    </row>
    <row r="79" spans="1:12" ht="15.75">
      <c r="A79" s="76" t="s">
        <v>196</v>
      </c>
      <c r="B79" s="144"/>
      <c r="C79" s="31"/>
      <c r="L79" s="3"/>
    </row>
    <row r="80" spans="1:12" ht="23.25">
      <c r="A80" s="76" t="s">
        <v>197</v>
      </c>
      <c r="C80" s="75" t="s">
        <v>126</v>
      </c>
      <c r="L80" s="8"/>
    </row>
    <row r="81" spans="1:12" ht="23.25">
      <c r="A81" s="76" t="s">
        <v>198</v>
      </c>
      <c r="C81" s="75" t="s">
        <v>127</v>
      </c>
      <c r="D81" s="3"/>
      <c r="E81" s="3"/>
      <c r="F81" s="3"/>
      <c r="G81" s="3"/>
      <c r="H81" s="3"/>
      <c r="I81" s="3"/>
      <c r="J81" s="3"/>
      <c r="K81" s="9"/>
      <c r="L81" s="8"/>
    </row>
    <row r="82" spans="1:11" ht="23.25">
      <c r="A82" s="76" t="s">
        <v>199</v>
      </c>
      <c r="C82" s="75" t="s">
        <v>105</v>
      </c>
      <c r="D82" s="3"/>
      <c r="E82" s="11"/>
      <c r="F82" s="11"/>
      <c r="G82" s="11"/>
      <c r="H82" s="3"/>
      <c r="I82" s="3"/>
      <c r="J82" s="3"/>
      <c r="K82" s="9"/>
    </row>
    <row r="83" spans="1:12" ht="23.25">
      <c r="A83" s="76" t="s">
        <v>194</v>
      </c>
      <c r="C83" s="75" t="s">
        <v>128</v>
      </c>
      <c r="D83" s="3"/>
      <c r="E83" s="11"/>
      <c r="F83" s="11"/>
      <c r="G83" s="11"/>
      <c r="H83" s="3"/>
      <c r="I83" s="3"/>
      <c r="J83" s="3"/>
      <c r="K83" s="9"/>
      <c r="L83" s="13"/>
    </row>
    <row r="84" spans="1:11" ht="15.75">
      <c r="A84" s="76"/>
      <c r="B84" s="59"/>
      <c r="C84" s="4"/>
      <c r="D84" s="12"/>
      <c r="E84" s="11"/>
      <c r="F84" s="11"/>
      <c r="G84" s="11"/>
      <c r="H84" s="3"/>
      <c r="I84" s="3"/>
      <c r="J84" s="3"/>
      <c r="K84" s="9"/>
    </row>
    <row r="86" spans="2:11" ht="12.75">
      <c r="B86" s="3"/>
      <c r="C86" s="4"/>
      <c r="D86" s="12"/>
      <c r="E86" s="12"/>
      <c r="F86" s="12"/>
      <c r="G86" s="13"/>
      <c r="H86" s="13"/>
      <c r="I86" s="13"/>
      <c r="J86" s="13"/>
      <c r="K86" s="13"/>
    </row>
  </sheetData>
  <sheetProtection/>
  <mergeCells count="189">
    <mergeCell ref="J77:L77"/>
    <mergeCell ref="D33:I33"/>
    <mergeCell ref="A55:D55"/>
    <mergeCell ref="A48:D48"/>
    <mergeCell ref="F40:H40"/>
    <mergeCell ref="I40:K40"/>
    <mergeCell ref="D76:F76"/>
    <mergeCell ref="A40:D40"/>
    <mergeCell ref="A43:D43"/>
    <mergeCell ref="G76:I76"/>
    <mergeCell ref="A77:B77"/>
    <mergeCell ref="D77:F77"/>
    <mergeCell ref="G77:I77"/>
    <mergeCell ref="D75:I75"/>
    <mergeCell ref="J75:L76"/>
    <mergeCell ref="A42:D42"/>
    <mergeCell ref="A65:E65"/>
    <mergeCell ref="G65:I65"/>
    <mergeCell ref="G61:I61"/>
    <mergeCell ref="G62:I62"/>
    <mergeCell ref="G73:I73"/>
    <mergeCell ref="A73:E73"/>
    <mergeCell ref="A72:E72"/>
    <mergeCell ref="A71:E71"/>
    <mergeCell ref="G70:I70"/>
    <mergeCell ref="G69:I69"/>
    <mergeCell ref="A63:E63"/>
    <mergeCell ref="G72:I72"/>
    <mergeCell ref="G71:I71"/>
    <mergeCell ref="A70:E70"/>
    <mergeCell ref="G68:I68"/>
    <mergeCell ref="G63:I63"/>
    <mergeCell ref="E38:E39"/>
    <mergeCell ref="G64:I64"/>
    <mergeCell ref="G66:I66"/>
    <mergeCell ref="A67:E67"/>
    <mergeCell ref="G67:I67"/>
    <mergeCell ref="L38:L39"/>
    <mergeCell ref="A56:L56"/>
    <mergeCell ref="J66:L66"/>
    <mergeCell ref="J67:L67"/>
    <mergeCell ref="A59:E59"/>
    <mergeCell ref="A37:L37"/>
    <mergeCell ref="A29:B29"/>
    <mergeCell ref="J36:L36"/>
    <mergeCell ref="J35:L35"/>
    <mergeCell ref="A30:B30"/>
    <mergeCell ref="A31:B31"/>
    <mergeCell ref="A35:B36"/>
    <mergeCell ref="J33:L34"/>
    <mergeCell ref="D31:F31"/>
    <mergeCell ref="G31:I31"/>
    <mergeCell ref="G23:I23"/>
    <mergeCell ref="A20:B21"/>
    <mergeCell ref="A28:B28"/>
    <mergeCell ref="A23:B23"/>
    <mergeCell ref="A24:B24"/>
    <mergeCell ref="A25:B25"/>
    <mergeCell ref="A27:B27"/>
    <mergeCell ref="G25:I25"/>
    <mergeCell ref="D27:F27"/>
    <mergeCell ref="A26:B26"/>
    <mergeCell ref="K20:K21"/>
    <mergeCell ref="A38:D39"/>
    <mergeCell ref="M15:M16"/>
    <mergeCell ref="K15:K16"/>
    <mergeCell ref="L15:L16"/>
    <mergeCell ref="A32:L32"/>
    <mergeCell ref="L20:L21"/>
    <mergeCell ref="A22:B22"/>
    <mergeCell ref="J15:J16"/>
    <mergeCell ref="A18:B18"/>
    <mergeCell ref="D15:I15"/>
    <mergeCell ref="D16:F16"/>
    <mergeCell ref="G16:I16"/>
    <mergeCell ref="J20:J21"/>
    <mergeCell ref="D17:F17"/>
    <mergeCell ref="G17:I17"/>
    <mergeCell ref="D18:F18"/>
    <mergeCell ref="G18:I18"/>
    <mergeCell ref="A17:B17"/>
    <mergeCell ref="J73:L73"/>
    <mergeCell ref="A75:B76"/>
    <mergeCell ref="C75:C76"/>
    <mergeCell ref="C20:C21"/>
    <mergeCell ref="G59:I59"/>
    <mergeCell ref="G60:I60"/>
    <mergeCell ref="G58:I58"/>
    <mergeCell ref="A61:E61"/>
    <mergeCell ref="J57:L57"/>
    <mergeCell ref="J72:L72"/>
    <mergeCell ref="A1:B9"/>
    <mergeCell ref="A68:E68"/>
    <mergeCell ref="A69:E69"/>
    <mergeCell ref="A64:E64"/>
    <mergeCell ref="G57:I57"/>
    <mergeCell ref="A52:D52"/>
    <mergeCell ref="D23:F23"/>
    <mergeCell ref="A13:L13"/>
    <mergeCell ref="A14:L14"/>
    <mergeCell ref="J68:L68"/>
    <mergeCell ref="J69:L69"/>
    <mergeCell ref="J70:L70"/>
    <mergeCell ref="J71:L71"/>
    <mergeCell ref="A44:D44"/>
    <mergeCell ref="F46:H46"/>
    <mergeCell ref="I46:K46"/>
    <mergeCell ref="F47:H47"/>
    <mergeCell ref="A53:D53"/>
    <mergeCell ref="A54:D54"/>
    <mergeCell ref="A74:L74"/>
    <mergeCell ref="A66:E66"/>
    <mergeCell ref="A47:D47"/>
    <mergeCell ref="A46:D46"/>
    <mergeCell ref="A57:E57"/>
    <mergeCell ref="A62:E62"/>
    <mergeCell ref="J62:L62"/>
    <mergeCell ref="J63:L63"/>
    <mergeCell ref="J64:L64"/>
    <mergeCell ref="J65:L65"/>
    <mergeCell ref="A58:E58"/>
    <mergeCell ref="A60:E60"/>
    <mergeCell ref="G27:I27"/>
    <mergeCell ref="D3:L6"/>
    <mergeCell ref="D20:I20"/>
    <mergeCell ref="D21:F21"/>
    <mergeCell ref="G21:I21"/>
    <mergeCell ref="D22:F22"/>
    <mergeCell ref="G22:I22"/>
    <mergeCell ref="A19:L19"/>
    <mergeCell ref="A15:B16"/>
    <mergeCell ref="C15:C16"/>
    <mergeCell ref="G28:I28"/>
    <mergeCell ref="D29:F29"/>
    <mergeCell ref="G29:I29"/>
    <mergeCell ref="D30:F30"/>
    <mergeCell ref="G30:I30"/>
    <mergeCell ref="D24:F24"/>
    <mergeCell ref="G24:I24"/>
    <mergeCell ref="D25:F25"/>
    <mergeCell ref="D26:F26"/>
    <mergeCell ref="G26:I26"/>
    <mergeCell ref="A33:B34"/>
    <mergeCell ref="C33:C34"/>
    <mergeCell ref="D34:F34"/>
    <mergeCell ref="G34:I34"/>
    <mergeCell ref="D28:F28"/>
    <mergeCell ref="J61:L61"/>
    <mergeCell ref="G35:I35"/>
    <mergeCell ref="G36:I36"/>
    <mergeCell ref="D35:F36"/>
    <mergeCell ref="F38:K38"/>
    <mergeCell ref="F39:H39"/>
    <mergeCell ref="I39:K39"/>
    <mergeCell ref="A49:D49"/>
    <mergeCell ref="A41:D41"/>
    <mergeCell ref="A51:D51"/>
    <mergeCell ref="J59:L59"/>
    <mergeCell ref="F41:H41"/>
    <mergeCell ref="I41:K41"/>
    <mergeCell ref="F42:H42"/>
    <mergeCell ref="I42:K42"/>
    <mergeCell ref="J60:L60"/>
    <mergeCell ref="I52:K52"/>
    <mergeCell ref="F43:H43"/>
    <mergeCell ref="I43:K43"/>
    <mergeCell ref="F44:H44"/>
    <mergeCell ref="I44:K44"/>
    <mergeCell ref="J58:L58"/>
    <mergeCell ref="F53:H53"/>
    <mergeCell ref="I53:K53"/>
    <mergeCell ref="F54:H54"/>
    <mergeCell ref="I54:K54"/>
    <mergeCell ref="I47:K47"/>
    <mergeCell ref="F48:H48"/>
    <mergeCell ref="I48:K48"/>
    <mergeCell ref="F49:H49"/>
    <mergeCell ref="F52:H52"/>
    <mergeCell ref="F55:H55"/>
    <mergeCell ref="I55:K55"/>
    <mergeCell ref="A50:D50"/>
    <mergeCell ref="F50:H50"/>
    <mergeCell ref="I50:K50"/>
    <mergeCell ref="A45:D45"/>
    <mergeCell ref="F45:H45"/>
    <mergeCell ref="I45:K45"/>
    <mergeCell ref="F51:H51"/>
    <mergeCell ref="I51:K51"/>
    <mergeCell ref="I49:K49"/>
  </mergeCells>
  <printOptions/>
  <pageMargins left="0.7874015748031497" right="0.7874015748031497" top="0.984251968503937" bottom="0.3937007874015748" header="0.11811023622047245" footer="0.31496062992125984"/>
  <pageSetup horizontalDpi="600" verticalDpi="600" orientation="portrait" paperSize="9" scale="32" r:id="rId2"/>
  <drawing r:id="rId1"/>
</worksheet>
</file>

<file path=xl/worksheets/sheet6.xml><?xml version="1.0" encoding="utf-8"?>
<worksheet xmlns="http://schemas.openxmlformats.org/spreadsheetml/2006/main" xmlns:r="http://schemas.openxmlformats.org/officeDocument/2006/relationships">
  <dimension ref="A1:P47"/>
  <sheetViews>
    <sheetView zoomScale="70" zoomScaleNormal="70" zoomScalePageLayoutView="0" workbookViewId="0" topLeftCell="A43">
      <selection activeCell="B52" sqref="B52"/>
    </sheetView>
  </sheetViews>
  <sheetFormatPr defaultColWidth="9.00390625" defaultRowHeight="12.75"/>
  <cols>
    <col min="1" max="1" width="40.00390625" style="0" customWidth="1"/>
    <col min="2" max="2" width="22.125" style="0" customWidth="1"/>
    <col min="3" max="3" width="15.25390625" style="0" customWidth="1"/>
    <col min="4" max="4" width="15.125" style="0" customWidth="1"/>
    <col min="5" max="5" width="22.25390625" style="0" customWidth="1"/>
    <col min="6" max="6" width="9.25390625" style="0" customWidth="1"/>
    <col min="7" max="7" width="20.00390625" style="0" customWidth="1"/>
    <col min="8" max="8" width="10.75390625" style="0" customWidth="1"/>
    <col min="9" max="9" width="11.25390625" style="0" customWidth="1"/>
    <col min="10" max="10" width="11.75390625" style="0" customWidth="1"/>
    <col min="11" max="12" width="9.625" style="0" customWidth="1"/>
  </cols>
  <sheetData>
    <row r="1" spans="1:11" ht="21" customHeight="1">
      <c r="A1" s="254"/>
      <c r="B1" s="254"/>
      <c r="C1" s="254"/>
      <c r="D1" s="254"/>
      <c r="E1" s="254"/>
      <c r="F1" s="254"/>
      <c r="G1" s="254"/>
      <c r="H1" s="254"/>
      <c r="I1" s="254"/>
      <c r="J1" s="254"/>
      <c r="K1" s="254"/>
    </row>
    <row r="2" spans="1:11" ht="21" customHeight="1">
      <c r="A2" s="254"/>
      <c r="B2" s="254"/>
      <c r="C2" s="254"/>
      <c r="D2" s="254"/>
      <c r="E2" s="254"/>
      <c r="F2" s="254"/>
      <c r="G2" s="254"/>
      <c r="H2" s="254"/>
      <c r="I2" s="254"/>
      <c r="J2" s="254"/>
      <c r="K2" s="254"/>
    </row>
    <row r="3" spans="1:11" ht="21" customHeight="1">
      <c r="A3" s="254"/>
      <c r="B3" s="254"/>
      <c r="C3" s="254"/>
      <c r="D3" s="254"/>
      <c r="E3" s="254"/>
      <c r="F3" s="254"/>
      <c r="G3" s="254"/>
      <c r="H3" s="254"/>
      <c r="I3" s="254"/>
      <c r="J3" s="254"/>
      <c r="K3" s="254"/>
    </row>
    <row r="4" spans="1:11" ht="15" customHeight="1">
      <c r="A4" s="254"/>
      <c r="B4" s="254"/>
      <c r="C4" s="254"/>
      <c r="D4" s="254"/>
      <c r="E4" s="254"/>
      <c r="F4" s="254"/>
      <c r="G4" s="254"/>
      <c r="H4" s="254"/>
      <c r="I4" s="254"/>
      <c r="J4" s="254"/>
      <c r="K4" s="254"/>
    </row>
    <row r="5" spans="1:11" ht="25.5" customHeight="1">
      <c r="A5" s="254"/>
      <c r="B5" s="291" t="s">
        <v>337</v>
      </c>
      <c r="C5" s="254"/>
      <c r="D5" s="254"/>
      <c r="E5" s="254"/>
      <c r="F5" s="254"/>
      <c r="G5" s="254"/>
      <c r="H5" s="254"/>
      <c r="I5" s="254"/>
      <c r="J5" s="254"/>
      <c r="K5" s="254"/>
    </row>
    <row r="6" spans="1:11" ht="7.5" customHeight="1">
      <c r="A6" s="292"/>
      <c r="B6" s="891" t="s">
        <v>603</v>
      </c>
      <c r="C6" s="892"/>
      <c r="D6" s="892"/>
      <c r="E6" s="892"/>
      <c r="F6" s="282"/>
      <c r="G6" s="282"/>
      <c r="H6" s="282"/>
      <c r="I6" s="282"/>
      <c r="J6" s="282"/>
      <c r="K6" s="254"/>
    </row>
    <row r="7" spans="1:11" ht="15.75">
      <c r="A7" s="293"/>
      <c r="B7" s="892"/>
      <c r="C7" s="892"/>
      <c r="D7" s="892"/>
      <c r="E7" s="892"/>
      <c r="F7" s="282"/>
      <c r="G7" s="282"/>
      <c r="H7" s="282"/>
      <c r="I7" s="282"/>
      <c r="J7" s="282"/>
      <c r="K7" s="254"/>
    </row>
    <row r="8" spans="1:11" ht="15.75">
      <c r="A8" s="293"/>
      <c r="B8" s="254"/>
      <c r="C8" s="254"/>
      <c r="D8" s="254"/>
      <c r="E8" s="254"/>
      <c r="F8" s="254"/>
      <c r="G8" s="254"/>
      <c r="H8" s="254"/>
      <c r="I8" s="254"/>
      <c r="J8" s="254"/>
      <c r="K8" s="254"/>
    </row>
    <row r="9" spans="1:11" ht="30.75" customHeight="1">
      <c r="A9" s="293"/>
      <c r="B9" s="254"/>
      <c r="C9" s="254"/>
      <c r="D9" s="254"/>
      <c r="E9" s="254"/>
      <c r="F9" s="254"/>
      <c r="G9" s="254"/>
      <c r="H9" s="254"/>
      <c r="I9" s="254"/>
      <c r="J9" s="254"/>
      <c r="K9" s="254"/>
    </row>
    <row r="10" spans="1:3" ht="22.5" customHeight="1">
      <c r="A10" s="899" t="s">
        <v>524</v>
      </c>
      <c r="B10" s="899"/>
      <c r="C10" s="899"/>
    </row>
    <row r="11" spans="1:3" ht="22.5" customHeight="1">
      <c r="A11" s="290" t="s">
        <v>405</v>
      </c>
      <c r="B11" s="289"/>
      <c r="C11" s="289"/>
    </row>
    <row r="12" spans="1:11" ht="22.5" customHeight="1">
      <c r="A12" s="873" t="s">
        <v>525</v>
      </c>
      <c r="B12" s="874"/>
      <c r="C12" s="874"/>
      <c r="D12" s="874"/>
      <c r="E12" s="874"/>
      <c r="F12" s="874"/>
      <c r="G12" s="874"/>
      <c r="H12" s="874"/>
      <c r="I12" s="874"/>
      <c r="J12" s="874"/>
      <c r="K12" s="874"/>
    </row>
    <row r="13" spans="1:11" ht="10.5" customHeight="1" thickBot="1">
      <c r="A13" s="283"/>
      <c r="B13" s="284"/>
      <c r="C13" s="284"/>
      <c r="D13" s="284"/>
      <c r="E13" s="284"/>
      <c r="F13" s="284"/>
      <c r="G13" s="284"/>
      <c r="H13" s="284"/>
      <c r="I13" s="284"/>
      <c r="J13" s="284"/>
      <c r="K13" s="284"/>
    </row>
    <row r="14" spans="1:11" ht="21" customHeight="1" thickBot="1">
      <c r="A14" s="875" t="s">
        <v>526</v>
      </c>
      <c r="B14" s="876"/>
      <c r="C14" s="876"/>
      <c r="D14" s="876"/>
      <c r="E14" s="876"/>
      <c r="F14" s="876"/>
      <c r="G14" s="876"/>
      <c r="H14" s="876"/>
      <c r="I14" s="876"/>
      <c r="J14" s="876"/>
      <c r="K14" s="877"/>
    </row>
    <row r="15" spans="1:16" ht="45" customHeight="1">
      <c r="A15" s="878" t="s">
        <v>1</v>
      </c>
      <c r="B15" s="879"/>
      <c r="C15" s="358" t="s">
        <v>34</v>
      </c>
      <c r="D15" s="358" t="s">
        <v>528</v>
      </c>
      <c r="E15" s="358" t="s">
        <v>224</v>
      </c>
      <c r="F15" s="895" t="s">
        <v>223</v>
      </c>
      <c r="G15" s="896"/>
      <c r="H15" s="896"/>
      <c r="I15" s="896"/>
      <c r="J15" s="896"/>
      <c r="K15" s="897"/>
      <c r="N15" s="301"/>
      <c r="O15" s="301"/>
      <c r="P15" s="360"/>
    </row>
    <row r="16" spans="1:16" ht="46.5" customHeight="1">
      <c r="A16" s="880" t="s">
        <v>527</v>
      </c>
      <c r="B16" s="881"/>
      <c r="C16" s="355" t="s">
        <v>529</v>
      </c>
      <c r="D16" s="356">
        <v>10</v>
      </c>
      <c r="E16" s="359">
        <v>390</v>
      </c>
      <c r="F16" s="882" t="s">
        <v>535</v>
      </c>
      <c r="G16" s="883"/>
      <c r="H16" s="884"/>
      <c r="I16" s="884"/>
      <c r="J16" s="884"/>
      <c r="K16" s="885"/>
      <c r="N16" s="300"/>
      <c r="O16" s="300"/>
      <c r="P16" s="360"/>
    </row>
    <row r="17" spans="1:16" ht="46.5" customHeight="1" thickBot="1">
      <c r="A17" s="889" t="s">
        <v>530</v>
      </c>
      <c r="B17" s="890"/>
      <c r="C17" s="294" t="s">
        <v>529</v>
      </c>
      <c r="D17" s="295">
        <v>10</v>
      </c>
      <c r="E17" s="285">
        <v>450</v>
      </c>
      <c r="F17" s="886"/>
      <c r="G17" s="887"/>
      <c r="H17" s="887"/>
      <c r="I17" s="887"/>
      <c r="J17" s="887"/>
      <c r="K17" s="888"/>
      <c r="N17" s="300"/>
      <c r="O17" s="300"/>
      <c r="P17" s="360"/>
    </row>
    <row r="18" spans="1:16" ht="24.75" customHeight="1" thickBot="1">
      <c r="A18" s="875" t="s">
        <v>531</v>
      </c>
      <c r="B18" s="876"/>
      <c r="C18" s="876"/>
      <c r="D18" s="876"/>
      <c r="E18" s="876"/>
      <c r="F18" s="876"/>
      <c r="G18" s="876"/>
      <c r="H18" s="876"/>
      <c r="I18" s="876"/>
      <c r="J18" s="876"/>
      <c r="K18" s="898"/>
      <c r="L18" s="32"/>
      <c r="N18" s="300"/>
      <c r="O18" s="300"/>
      <c r="P18" s="360"/>
    </row>
    <row r="19" spans="1:16" ht="46.5" customHeight="1">
      <c r="A19" s="893" t="s">
        <v>1</v>
      </c>
      <c r="B19" s="894"/>
      <c r="C19" s="358" t="s">
        <v>34</v>
      </c>
      <c r="D19" s="358" t="s">
        <v>528</v>
      </c>
      <c r="E19" s="358" t="s">
        <v>224</v>
      </c>
      <c r="F19" s="895" t="s">
        <v>223</v>
      </c>
      <c r="G19" s="896"/>
      <c r="H19" s="896"/>
      <c r="I19" s="896"/>
      <c r="J19" s="896"/>
      <c r="K19" s="897"/>
      <c r="N19" s="300"/>
      <c r="O19" s="300"/>
      <c r="P19" s="360"/>
    </row>
    <row r="20" spans="1:16" ht="43.5" customHeight="1">
      <c r="A20" s="880" t="s">
        <v>533</v>
      </c>
      <c r="B20" s="881"/>
      <c r="C20" s="355" t="s">
        <v>532</v>
      </c>
      <c r="D20" s="356">
        <v>25</v>
      </c>
      <c r="E20" s="357">
        <v>200</v>
      </c>
      <c r="F20" s="925" t="s">
        <v>538</v>
      </c>
      <c r="G20" s="926"/>
      <c r="H20" s="926"/>
      <c r="I20" s="926"/>
      <c r="J20" s="926"/>
      <c r="K20" s="927"/>
      <c r="N20" s="300"/>
      <c r="O20" s="300"/>
      <c r="P20" s="360"/>
    </row>
    <row r="21" spans="1:16" ht="43.5" customHeight="1">
      <c r="A21" s="911" t="s">
        <v>534</v>
      </c>
      <c r="B21" s="912"/>
      <c r="C21" s="296" t="s">
        <v>532</v>
      </c>
      <c r="D21" s="297">
        <v>25</v>
      </c>
      <c r="E21" s="286">
        <v>235</v>
      </c>
      <c r="F21" s="928"/>
      <c r="G21" s="926"/>
      <c r="H21" s="926"/>
      <c r="I21" s="926"/>
      <c r="J21" s="926"/>
      <c r="K21" s="927"/>
      <c r="N21" s="300"/>
      <c r="O21" s="300"/>
      <c r="P21" s="360"/>
    </row>
    <row r="22" spans="1:16" ht="43.5" customHeight="1">
      <c r="A22" s="911" t="s">
        <v>597</v>
      </c>
      <c r="B22" s="912"/>
      <c r="C22" s="296" t="s">
        <v>532</v>
      </c>
      <c r="D22" s="297">
        <v>25</v>
      </c>
      <c r="E22" s="286">
        <v>200</v>
      </c>
      <c r="F22" s="928"/>
      <c r="G22" s="926"/>
      <c r="H22" s="926"/>
      <c r="I22" s="926"/>
      <c r="J22" s="926"/>
      <c r="K22" s="927"/>
      <c r="N22" s="300"/>
      <c r="O22" s="300"/>
      <c r="P22" s="360"/>
    </row>
    <row r="23" spans="1:16" ht="43.5" customHeight="1">
      <c r="A23" s="911" t="s">
        <v>598</v>
      </c>
      <c r="B23" s="912"/>
      <c r="C23" s="296" t="s">
        <v>532</v>
      </c>
      <c r="D23" s="297">
        <v>25</v>
      </c>
      <c r="E23" s="286">
        <v>230</v>
      </c>
      <c r="F23" s="928"/>
      <c r="G23" s="926"/>
      <c r="H23" s="926"/>
      <c r="I23" s="926"/>
      <c r="J23" s="926"/>
      <c r="K23" s="927"/>
      <c r="N23" s="300"/>
      <c r="O23" s="300"/>
      <c r="P23" s="360"/>
    </row>
    <row r="24" spans="1:15" ht="43.5" customHeight="1">
      <c r="A24" s="911" t="s">
        <v>536</v>
      </c>
      <c r="B24" s="912"/>
      <c r="C24" s="296" t="s">
        <v>532</v>
      </c>
      <c r="D24" s="297">
        <v>25</v>
      </c>
      <c r="E24" s="286">
        <v>240</v>
      </c>
      <c r="F24" s="928"/>
      <c r="G24" s="926"/>
      <c r="H24" s="926"/>
      <c r="I24" s="926"/>
      <c r="J24" s="926"/>
      <c r="K24" s="927"/>
      <c r="N24" s="300"/>
      <c r="O24" s="300"/>
    </row>
    <row r="25" spans="1:15" ht="43.5" customHeight="1" thickBot="1">
      <c r="A25" s="889" t="s">
        <v>537</v>
      </c>
      <c r="B25" s="890"/>
      <c r="C25" s="294" t="s">
        <v>532</v>
      </c>
      <c r="D25" s="295">
        <v>26</v>
      </c>
      <c r="E25" s="287">
        <v>280</v>
      </c>
      <c r="F25" s="929"/>
      <c r="G25" s="930"/>
      <c r="H25" s="930"/>
      <c r="I25" s="930"/>
      <c r="J25" s="930"/>
      <c r="K25" s="931"/>
      <c r="N25" s="300"/>
      <c r="O25" s="300"/>
    </row>
    <row r="26" spans="1:15" ht="26.25" customHeight="1" thickBot="1">
      <c r="A26" s="875" t="s">
        <v>539</v>
      </c>
      <c r="B26" s="876"/>
      <c r="C26" s="876"/>
      <c r="D26" s="876"/>
      <c r="E26" s="876"/>
      <c r="F26" s="876"/>
      <c r="G26" s="876"/>
      <c r="H26" s="876"/>
      <c r="I26" s="876"/>
      <c r="J26" s="876"/>
      <c r="K26" s="877"/>
      <c r="N26" s="300"/>
      <c r="O26" s="300"/>
    </row>
    <row r="27" spans="1:15" ht="46.5" customHeight="1">
      <c r="A27" s="893" t="s">
        <v>1</v>
      </c>
      <c r="B27" s="894"/>
      <c r="C27" s="358" t="s">
        <v>34</v>
      </c>
      <c r="D27" s="358" t="s">
        <v>528</v>
      </c>
      <c r="E27" s="358" t="s">
        <v>224</v>
      </c>
      <c r="F27" s="895" t="s">
        <v>223</v>
      </c>
      <c r="G27" s="896"/>
      <c r="H27" s="896"/>
      <c r="I27" s="896"/>
      <c r="J27" s="896"/>
      <c r="K27" s="897"/>
      <c r="N27" s="300"/>
      <c r="O27" s="300"/>
    </row>
    <row r="28" spans="1:15" ht="39" customHeight="1">
      <c r="A28" s="880" t="s">
        <v>557</v>
      </c>
      <c r="B28" s="881"/>
      <c r="C28" s="355" t="s">
        <v>532</v>
      </c>
      <c r="D28" s="356">
        <v>30</v>
      </c>
      <c r="E28" s="357">
        <v>200</v>
      </c>
      <c r="F28" s="917" t="s">
        <v>544</v>
      </c>
      <c r="G28" s="918"/>
      <c r="H28" s="918"/>
      <c r="I28" s="918"/>
      <c r="J28" s="918"/>
      <c r="K28" s="919"/>
      <c r="N28" s="300"/>
      <c r="O28" s="300"/>
    </row>
    <row r="29" spans="1:15" ht="38.25" customHeight="1">
      <c r="A29" s="911" t="s">
        <v>540</v>
      </c>
      <c r="B29" s="912"/>
      <c r="C29" s="296" t="s">
        <v>532</v>
      </c>
      <c r="D29" s="297">
        <v>30</v>
      </c>
      <c r="E29" s="286">
        <v>248</v>
      </c>
      <c r="F29" s="920"/>
      <c r="G29" s="921"/>
      <c r="H29" s="921"/>
      <c r="I29" s="921"/>
      <c r="J29" s="921"/>
      <c r="K29" s="919"/>
      <c r="N29" s="300"/>
      <c r="O29" s="300"/>
    </row>
    <row r="30" spans="1:15" ht="35.25" customHeight="1">
      <c r="A30" s="911" t="s">
        <v>543</v>
      </c>
      <c r="B30" s="912"/>
      <c r="C30" s="296" t="s">
        <v>532</v>
      </c>
      <c r="D30" s="297">
        <v>30</v>
      </c>
      <c r="E30" s="286">
        <v>335</v>
      </c>
      <c r="F30" s="920"/>
      <c r="G30" s="921"/>
      <c r="H30" s="921"/>
      <c r="I30" s="921"/>
      <c r="J30" s="921"/>
      <c r="K30" s="919"/>
      <c r="N30" s="300"/>
      <c r="O30" s="300"/>
    </row>
    <row r="31" spans="1:15" ht="36" customHeight="1">
      <c r="A31" s="911" t="s">
        <v>542</v>
      </c>
      <c r="B31" s="912"/>
      <c r="C31" s="296" t="s">
        <v>532</v>
      </c>
      <c r="D31" s="297">
        <v>30</v>
      </c>
      <c r="E31" s="286">
        <v>390</v>
      </c>
      <c r="F31" s="920"/>
      <c r="G31" s="921"/>
      <c r="H31" s="921"/>
      <c r="I31" s="921"/>
      <c r="J31" s="921"/>
      <c r="K31" s="919"/>
      <c r="N31" s="300"/>
      <c r="O31" s="300"/>
    </row>
    <row r="32" spans="1:16" ht="31.5" customHeight="1" thickBot="1">
      <c r="A32" s="889" t="s">
        <v>541</v>
      </c>
      <c r="B32" s="890"/>
      <c r="C32" s="294" t="s">
        <v>532</v>
      </c>
      <c r="D32" s="295">
        <v>30</v>
      </c>
      <c r="E32" s="287">
        <v>320</v>
      </c>
      <c r="F32" s="922"/>
      <c r="G32" s="923"/>
      <c r="H32" s="923"/>
      <c r="I32" s="923"/>
      <c r="J32" s="923"/>
      <c r="K32" s="924"/>
      <c r="N32" s="300"/>
      <c r="O32" s="300"/>
      <c r="P32" s="360"/>
    </row>
    <row r="33" spans="1:15" ht="29.25" customHeight="1" thickBot="1">
      <c r="A33" s="875" t="s">
        <v>545</v>
      </c>
      <c r="B33" s="876"/>
      <c r="C33" s="876"/>
      <c r="D33" s="876"/>
      <c r="E33" s="876"/>
      <c r="F33" s="876"/>
      <c r="G33" s="876"/>
      <c r="H33" s="876"/>
      <c r="I33" s="876"/>
      <c r="J33" s="876"/>
      <c r="K33" s="877"/>
      <c r="N33" s="300"/>
      <c r="O33" s="300"/>
    </row>
    <row r="34" spans="1:15" ht="47.25" customHeight="1">
      <c r="A34" s="893" t="s">
        <v>1</v>
      </c>
      <c r="B34" s="894"/>
      <c r="C34" s="358" t="s">
        <v>34</v>
      </c>
      <c r="D34" s="358" t="s">
        <v>528</v>
      </c>
      <c r="E34" s="358" t="s">
        <v>224</v>
      </c>
      <c r="F34" s="895" t="s">
        <v>223</v>
      </c>
      <c r="G34" s="896"/>
      <c r="H34" s="896"/>
      <c r="I34" s="896"/>
      <c r="J34" s="896"/>
      <c r="K34" s="897"/>
      <c r="N34" s="300"/>
      <c r="O34" s="300"/>
    </row>
    <row r="35" spans="1:15" ht="50.25" customHeight="1">
      <c r="A35" s="880" t="s">
        <v>546</v>
      </c>
      <c r="B35" s="881"/>
      <c r="C35" s="355" t="s">
        <v>532</v>
      </c>
      <c r="D35" s="356">
        <v>18</v>
      </c>
      <c r="E35" s="357">
        <v>240</v>
      </c>
      <c r="F35" s="905" t="s">
        <v>553</v>
      </c>
      <c r="G35" s="906"/>
      <c r="H35" s="906"/>
      <c r="I35" s="906"/>
      <c r="J35" s="906"/>
      <c r="K35" s="907"/>
      <c r="N35" s="300"/>
      <c r="O35" s="300"/>
    </row>
    <row r="36" spans="1:16" ht="50.25" customHeight="1" thickBot="1">
      <c r="A36" s="889" t="s">
        <v>547</v>
      </c>
      <c r="B36" s="890"/>
      <c r="C36" s="294" t="s">
        <v>532</v>
      </c>
      <c r="D36" s="295">
        <v>25</v>
      </c>
      <c r="E36" s="287">
        <v>430</v>
      </c>
      <c r="F36" s="908"/>
      <c r="G36" s="909"/>
      <c r="H36" s="909"/>
      <c r="I36" s="909"/>
      <c r="J36" s="909"/>
      <c r="K36" s="910"/>
      <c r="N36" s="300"/>
      <c r="O36" s="300"/>
      <c r="P36" s="360"/>
    </row>
    <row r="37" spans="1:16" ht="28.5" customHeight="1" thickBot="1">
      <c r="A37" s="875" t="s">
        <v>548</v>
      </c>
      <c r="B37" s="876"/>
      <c r="C37" s="876"/>
      <c r="D37" s="876"/>
      <c r="E37" s="876"/>
      <c r="F37" s="876"/>
      <c r="G37" s="876"/>
      <c r="H37" s="876"/>
      <c r="I37" s="876"/>
      <c r="J37" s="876"/>
      <c r="K37" s="877"/>
      <c r="N37" s="300"/>
      <c r="O37" s="300"/>
      <c r="P37" s="360"/>
    </row>
    <row r="38" spans="1:16" ht="43.5" customHeight="1">
      <c r="A38" s="893" t="s">
        <v>1</v>
      </c>
      <c r="B38" s="894"/>
      <c r="C38" s="358" t="s">
        <v>34</v>
      </c>
      <c r="D38" s="358" t="s">
        <v>528</v>
      </c>
      <c r="E38" s="358" t="s">
        <v>224</v>
      </c>
      <c r="F38" s="895" t="s">
        <v>223</v>
      </c>
      <c r="G38" s="896"/>
      <c r="H38" s="896"/>
      <c r="I38" s="896"/>
      <c r="J38" s="896"/>
      <c r="K38" s="897"/>
      <c r="N38" s="300"/>
      <c r="O38" s="300"/>
      <c r="P38" s="360"/>
    </row>
    <row r="39" spans="1:16" ht="68.25" customHeight="1">
      <c r="A39" s="880" t="s">
        <v>549</v>
      </c>
      <c r="B39" s="932"/>
      <c r="C39" s="355" t="s">
        <v>532</v>
      </c>
      <c r="D39" s="356">
        <v>30</v>
      </c>
      <c r="E39" s="357">
        <v>205</v>
      </c>
      <c r="F39" s="914" t="s">
        <v>555</v>
      </c>
      <c r="G39" s="906"/>
      <c r="H39" s="906"/>
      <c r="I39" s="906"/>
      <c r="J39" s="906"/>
      <c r="K39" s="907"/>
      <c r="N39" s="300"/>
      <c r="O39" s="300"/>
      <c r="P39" s="360"/>
    </row>
    <row r="40" spans="1:16" ht="68.25" customHeight="1" thickBot="1">
      <c r="A40" s="889" t="s">
        <v>556</v>
      </c>
      <c r="B40" s="913"/>
      <c r="C40" s="294" t="s">
        <v>532</v>
      </c>
      <c r="D40" s="295">
        <v>20</v>
      </c>
      <c r="E40" s="287">
        <v>290</v>
      </c>
      <c r="F40" s="915"/>
      <c r="G40" s="915"/>
      <c r="H40" s="915"/>
      <c r="I40" s="915"/>
      <c r="J40" s="915"/>
      <c r="K40" s="916"/>
      <c r="N40" s="300"/>
      <c r="O40" s="300"/>
      <c r="P40" s="360"/>
    </row>
    <row r="41" spans="1:15" ht="30.75" customHeight="1" thickBot="1">
      <c r="A41" s="875" t="s">
        <v>550</v>
      </c>
      <c r="B41" s="876"/>
      <c r="C41" s="876"/>
      <c r="D41" s="876"/>
      <c r="E41" s="876"/>
      <c r="F41" s="876"/>
      <c r="G41" s="876"/>
      <c r="H41" s="876"/>
      <c r="I41" s="876"/>
      <c r="J41" s="876"/>
      <c r="K41" s="877"/>
      <c r="N41" s="300"/>
      <c r="O41" s="300"/>
    </row>
    <row r="42" spans="1:15" ht="56.25">
      <c r="A42" s="893" t="s">
        <v>1</v>
      </c>
      <c r="B42" s="894"/>
      <c r="C42" s="358" t="s">
        <v>34</v>
      </c>
      <c r="D42" s="358" t="s">
        <v>528</v>
      </c>
      <c r="E42" s="358" t="s">
        <v>224</v>
      </c>
      <c r="F42" s="895" t="s">
        <v>223</v>
      </c>
      <c r="G42" s="896"/>
      <c r="H42" s="896"/>
      <c r="I42" s="896"/>
      <c r="J42" s="896"/>
      <c r="K42" s="897"/>
      <c r="N42" s="300"/>
      <c r="O42" s="300"/>
    </row>
    <row r="43" spans="1:15" ht="36" customHeight="1">
      <c r="A43" s="880" t="s">
        <v>551</v>
      </c>
      <c r="B43" s="881"/>
      <c r="C43" s="355" t="s">
        <v>532</v>
      </c>
      <c r="D43" s="356">
        <v>2</v>
      </c>
      <c r="E43" s="357">
        <v>110</v>
      </c>
      <c r="F43" s="905" t="s">
        <v>554</v>
      </c>
      <c r="G43" s="906"/>
      <c r="H43" s="906"/>
      <c r="I43" s="906"/>
      <c r="J43" s="906"/>
      <c r="K43" s="907"/>
      <c r="N43" s="300"/>
      <c r="O43" s="300"/>
    </row>
    <row r="44" spans="1:15" ht="34.5" customHeight="1" thickBot="1">
      <c r="A44" s="889" t="s">
        <v>552</v>
      </c>
      <c r="B44" s="890"/>
      <c r="C44" s="294" t="s">
        <v>532</v>
      </c>
      <c r="D44" s="295">
        <v>2</v>
      </c>
      <c r="E44" s="287">
        <v>110</v>
      </c>
      <c r="F44" s="908"/>
      <c r="G44" s="909"/>
      <c r="H44" s="909"/>
      <c r="I44" s="909"/>
      <c r="J44" s="909"/>
      <c r="K44" s="910"/>
      <c r="N44" s="300"/>
      <c r="O44" s="300"/>
    </row>
    <row r="45" spans="1:11" ht="25.5" customHeight="1" thickBot="1">
      <c r="A45" s="875" t="s">
        <v>593</v>
      </c>
      <c r="B45" s="876"/>
      <c r="C45" s="876"/>
      <c r="D45" s="876"/>
      <c r="E45" s="876"/>
      <c r="F45" s="876"/>
      <c r="G45" s="876"/>
      <c r="H45" s="876"/>
      <c r="I45" s="876"/>
      <c r="J45" s="876"/>
      <c r="K45" s="877"/>
    </row>
    <row r="46" spans="1:11" ht="22.5" customHeight="1">
      <c r="A46" s="893" t="s">
        <v>1</v>
      </c>
      <c r="B46" s="894"/>
      <c r="C46" s="358" t="s">
        <v>34</v>
      </c>
      <c r="D46" s="358" t="s">
        <v>345</v>
      </c>
      <c r="E46" s="358" t="s">
        <v>596</v>
      </c>
      <c r="F46" s="895" t="s">
        <v>223</v>
      </c>
      <c r="G46" s="896"/>
      <c r="H46" s="896"/>
      <c r="I46" s="896"/>
      <c r="J46" s="896"/>
      <c r="K46" s="897"/>
    </row>
    <row r="47" spans="1:11" ht="37.5" customHeight="1" thickBot="1">
      <c r="A47" s="900" t="s">
        <v>594</v>
      </c>
      <c r="B47" s="901"/>
      <c r="C47" s="298" t="s">
        <v>595</v>
      </c>
      <c r="D47" s="299">
        <v>3</v>
      </c>
      <c r="E47" s="288">
        <v>229</v>
      </c>
      <c r="F47" s="902"/>
      <c r="G47" s="903"/>
      <c r="H47" s="903"/>
      <c r="I47" s="903"/>
      <c r="J47" s="903"/>
      <c r="K47" s="904"/>
    </row>
  </sheetData>
  <sheetProtection/>
  <mergeCells count="51">
    <mergeCell ref="F20:K25"/>
    <mergeCell ref="A29:B29"/>
    <mergeCell ref="A30:B30"/>
    <mergeCell ref="A39:B39"/>
    <mergeCell ref="A35:B35"/>
    <mergeCell ref="A32:B32"/>
    <mergeCell ref="A26:K26"/>
    <mergeCell ref="A28:B28"/>
    <mergeCell ref="A40:B40"/>
    <mergeCell ref="F39:K40"/>
    <mergeCell ref="A43:B43"/>
    <mergeCell ref="F43:K44"/>
    <mergeCell ref="A44:B44"/>
    <mergeCell ref="F28:K32"/>
    <mergeCell ref="F42:K42"/>
    <mergeCell ref="A19:B19"/>
    <mergeCell ref="F19:K19"/>
    <mergeCell ref="A36:B36"/>
    <mergeCell ref="F35:K36"/>
    <mergeCell ref="A37:K37"/>
    <mergeCell ref="A22:B22"/>
    <mergeCell ref="A23:B23"/>
    <mergeCell ref="A24:B24"/>
    <mergeCell ref="A31:B31"/>
    <mergeCell ref="A21:B21"/>
    <mergeCell ref="A45:K45"/>
    <mergeCell ref="A46:B46"/>
    <mergeCell ref="F46:K46"/>
    <mergeCell ref="A47:B47"/>
    <mergeCell ref="F47:K47"/>
    <mergeCell ref="A25:B25"/>
    <mergeCell ref="A34:B34"/>
    <mergeCell ref="F34:K34"/>
    <mergeCell ref="A27:B27"/>
    <mergeCell ref="F27:K27"/>
    <mergeCell ref="B6:E7"/>
    <mergeCell ref="A38:B38"/>
    <mergeCell ref="F38:K38"/>
    <mergeCell ref="A41:K41"/>
    <mergeCell ref="A42:B42"/>
    <mergeCell ref="A20:B20"/>
    <mergeCell ref="F15:K15"/>
    <mergeCell ref="A33:K33"/>
    <mergeCell ref="A18:K18"/>
    <mergeCell ref="A10:C10"/>
    <mergeCell ref="A12:K12"/>
    <mergeCell ref="A14:K14"/>
    <mergeCell ref="A15:B15"/>
    <mergeCell ref="A16:B16"/>
    <mergeCell ref="F16:K17"/>
    <mergeCell ref="A17:B17"/>
  </mergeCells>
  <printOptions/>
  <pageMargins left="0.31496062992125984" right="0.31496062992125984" top="0.35433070866141736" bottom="0.15748031496062992" header="0" footer="0"/>
  <pageSetup horizontalDpi="600" verticalDpi="600" orientation="portrait" paperSize="9" scale="50" r:id="rId2"/>
  <drawing r:id="rId1"/>
</worksheet>
</file>

<file path=xl/worksheets/sheet7.xml><?xml version="1.0" encoding="utf-8"?>
<worksheet xmlns="http://schemas.openxmlformats.org/spreadsheetml/2006/main" xmlns:r="http://schemas.openxmlformats.org/officeDocument/2006/relationships">
  <sheetPr>
    <tabColor indexed="24"/>
    <pageSetUpPr fitToPage="1"/>
  </sheetPr>
  <dimension ref="A1:M214"/>
  <sheetViews>
    <sheetView view="pageBreakPreview" zoomScaleSheetLayoutView="100" zoomScalePageLayoutView="0" workbookViewId="0" topLeftCell="A16">
      <selection activeCell="D10" sqref="D10"/>
    </sheetView>
  </sheetViews>
  <sheetFormatPr defaultColWidth="9.00390625" defaultRowHeight="12.75"/>
  <cols>
    <col min="1" max="1" width="9.125" style="177" customWidth="1"/>
    <col min="2" max="2" width="11.00390625" style="177" customWidth="1"/>
    <col min="3" max="3" width="18.75390625" style="177" customWidth="1"/>
    <col min="4" max="5" width="10.125" style="177" customWidth="1"/>
    <col min="6" max="6" width="9.25390625" style="177" customWidth="1"/>
    <col min="7" max="12" width="7.75390625" style="177" customWidth="1"/>
    <col min="13" max="16384" width="9.125" style="177" customWidth="1"/>
  </cols>
  <sheetData>
    <row r="1" spans="1:13" ht="9.75" customHeight="1">
      <c r="A1" s="209"/>
      <c r="B1" s="210"/>
      <c r="C1" s="210"/>
      <c r="D1" s="210"/>
      <c r="E1" s="210"/>
      <c r="F1" s="210"/>
      <c r="G1" s="210"/>
      <c r="H1" s="210"/>
      <c r="I1" s="210"/>
      <c r="J1" s="210"/>
      <c r="K1" s="210"/>
      <c r="L1" s="210"/>
      <c r="M1" s="176"/>
    </row>
    <row r="2" spans="1:13" ht="9.75" customHeight="1">
      <c r="A2" s="209"/>
      <c r="B2" s="210"/>
      <c r="C2" s="210"/>
      <c r="D2" s="210"/>
      <c r="E2" s="210"/>
      <c r="F2" s="210"/>
      <c r="G2" s="210"/>
      <c r="H2" s="210"/>
      <c r="I2" s="210"/>
      <c r="J2" s="210"/>
      <c r="K2" s="210"/>
      <c r="L2" s="210"/>
      <c r="M2" s="176"/>
    </row>
    <row r="3" spans="1:13" ht="9.75" customHeight="1">
      <c r="A3" s="209"/>
      <c r="B3" s="210"/>
      <c r="C3" s="210"/>
      <c r="D3" s="210"/>
      <c r="E3" s="210"/>
      <c r="F3" s="210"/>
      <c r="G3" s="210"/>
      <c r="H3" s="210"/>
      <c r="I3" s="210"/>
      <c r="J3" s="210"/>
      <c r="K3" s="210"/>
      <c r="L3" s="210"/>
      <c r="M3" s="176"/>
    </row>
    <row r="4" spans="1:13" ht="9.75" customHeight="1">
      <c r="A4" s="209"/>
      <c r="B4" s="210"/>
      <c r="C4" s="210"/>
      <c r="D4" s="210"/>
      <c r="E4" s="210"/>
      <c r="F4" s="210"/>
      <c r="G4" s="210"/>
      <c r="H4" s="210"/>
      <c r="I4" s="210"/>
      <c r="J4" s="210"/>
      <c r="K4" s="210"/>
      <c r="L4" s="210"/>
      <c r="M4" s="176"/>
    </row>
    <row r="5" spans="1:13" ht="20.25" customHeight="1">
      <c r="A5" s="209"/>
      <c r="B5" s="210"/>
      <c r="C5" s="212" t="s">
        <v>335</v>
      </c>
      <c r="D5" s="210"/>
      <c r="E5" s="210"/>
      <c r="F5" s="210"/>
      <c r="G5" s="210"/>
      <c r="H5" s="210"/>
      <c r="I5" s="210"/>
      <c r="J5" s="210"/>
      <c r="K5" s="210"/>
      <c r="L5" s="210"/>
      <c r="M5" s="176"/>
    </row>
    <row r="6" spans="1:13" ht="17.25" customHeight="1">
      <c r="A6" s="209"/>
      <c r="B6" s="210"/>
      <c r="C6" s="211" t="s">
        <v>401</v>
      </c>
      <c r="D6" s="210"/>
      <c r="E6" s="210"/>
      <c r="F6" s="210"/>
      <c r="G6" s="210"/>
      <c r="H6" s="210"/>
      <c r="I6" s="210"/>
      <c r="J6" s="210"/>
      <c r="K6" s="210"/>
      <c r="L6" s="210"/>
      <c r="M6" s="176"/>
    </row>
    <row r="7" spans="1:13" ht="9.75" customHeight="1">
      <c r="A7" s="209"/>
      <c r="B7" s="210"/>
      <c r="C7" s="210"/>
      <c r="D7" s="210"/>
      <c r="E7" s="210"/>
      <c r="F7" s="210"/>
      <c r="G7" s="210"/>
      <c r="H7" s="210"/>
      <c r="I7" s="210"/>
      <c r="J7" s="210"/>
      <c r="K7" s="210"/>
      <c r="L7" s="210"/>
      <c r="M7" s="176"/>
    </row>
    <row r="8" spans="1:13" ht="9.75" customHeight="1">
      <c r="A8" s="209"/>
      <c r="B8" s="210"/>
      <c r="C8" s="210"/>
      <c r="D8" s="210"/>
      <c r="E8" s="210"/>
      <c r="F8" s="210"/>
      <c r="G8" s="210"/>
      <c r="H8" s="210"/>
      <c r="I8" s="210"/>
      <c r="J8" s="210"/>
      <c r="K8" s="210"/>
      <c r="L8" s="210"/>
      <c r="M8" s="176"/>
    </row>
    <row r="9" spans="1:13" ht="9.75" customHeight="1">
      <c r="A9" s="209"/>
      <c r="B9" s="210"/>
      <c r="C9" s="210"/>
      <c r="D9" s="210"/>
      <c r="E9" s="210"/>
      <c r="F9" s="210"/>
      <c r="G9" s="210"/>
      <c r="H9" s="210"/>
      <c r="I9" s="210"/>
      <c r="J9" s="210"/>
      <c r="K9" s="210"/>
      <c r="L9" s="210"/>
      <c r="M9" s="176"/>
    </row>
    <row r="10" spans="1:13" ht="19.5" customHeight="1">
      <c r="A10" s="178" t="s">
        <v>602</v>
      </c>
      <c r="B10" s="179"/>
      <c r="C10" s="179"/>
      <c r="D10" s="179"/>
      <c r="E10" s="179"/>
      <c r="F10" s="179"/>
      <c r="G10" s="179"/>
      <c r="H10" s="179"/>
      <c r="I10" s="179"/>
      <c r="J10" s="179"/>
      <c r="K10" s="179"/>
      <c r="L10" s="179"/>
      <c r="M10" s="176"/>
    </row>
    <row r="11" spans="1:12" ht="15" customHeight="1">
      <c r="A11" s="180" t="s">
        <v>339</v>
      </c>
      <c r="B11" s="181"/>
      <c r="C11" s="181"/>
      <c r="D11" s="181"/>
      <c r="E11" s="181"/>
      <c r="F11" s="182" t="s">
        <v>340</v>
      </c>
      <c r="G11" s="181"/>
      <c r="H11" s="181"/>
      <c r="I11" s="181"/>
      <c r="J11" s="181"/>
      <c r="K11" s="181"/>
      <c r="L11" s="181"/>
    </row>
    <row r="12" spans="1:12" s="184" customFormat="1" ht="6" customHeight="1" thickBot="1">
      <c r="A12" s="176"/>
      <c r="B12" s="183"/>
      <c r="C12" s="183"/>
      <c r="D12" s="183"/>
      <c r="E12" s="183"/>
      <c r="F12" s="183"/>
      <c r="G12" s="183"/>
      <c r="H12" s="183"/>
      <c r="I12" s="176"/>
      <c r="J12" s="176"/>
      <c r="K12" s="176"/>
      <c r="L12" s="176"/>
    </row>
    <row r="13" spans="1:12" s="184" customFormat="1" ht="18.75" customHeight="1" thickBot="1">
      <c r="A13" s="933" t="s">
        <v>341</v>
      </c>
      <c r="B13" s="934"/>
      <c r="C13" s="934"/>
      <c r="D13" s="934"/>
      <c r="E13" s="934"/>
      <c r="F13" s="934"/>
      <c r="G13" s="934"/>
      <c r="H13" s="934"/>
      <c r="I13" s="934"/>
      <c r="J13" s="934"/>
      <c r="K13" s="934"/>
      <c r="L13" s="935"/>
    </row>
    <row r="14" spans="1:12" s="184" customFormat="1" ht="12.75">
      <c r="A14" s="936" t="s">
        <v>342</v>
      </c>
      <c r="B14" s="937"/>
      <c r="C14" s="937"/>
      <c r="D14" s="937"/>
      <c r="E14" s="937"/>
      <c r="F14" s="937"/>
      <c r="G14" s="937"/>
      <c r="H14" s="937"/>
      <c r="I14" s="937"/>
      <c r="J14" s="937"/>
      <c r="K14" s="937"/>
      <c r="L14" s="938"/>
    </row>
    <row r="15" spans="1:12" s="184" customFormat="1" ht="12.75">
      <c r="A15" s="939"/>
      <c r="B15" s="940"/>
      <c r="C15" s="940"/>
      <c r="D15" s="940"/>
      <c r="E15" s="940"/>
      <c r="F15" s="940"/>
      <c r="G15" s="940"/>
      <c r="H15" s="940"/>
      <c r="I15" s="940"/>
      <c r="J15" s="940"/>
      <c r="K15" s="940"/>
      <c r="L15" s="941"/>
    </row>
    <row r="16" spans="1:12" s="184" customFormat="1" ht="11.25" customHeight="1">
      <c r="A16" s="939"/>
      <c r="B16" s="940"/>
      <c r="C16" s="940"/>
      <c r="D16" s="940"/>
      <c r="E16" s="940"/>
      <c r="F16" s="940"/>
      <c r="G16" s="940"/>
      <c r="H16" s="940"/>
      <c r="I16" s="940"/>
      <c r="J16" s="940"/>
      <c r="K16" s="940"/>
      <c r="L16" s="941"/>
    </row>
    <row r="17" spans="1:12" s="184" customFormat="1" ht="66.75" customHeight="1">
      <c r="A17" s="939"/>
      <c r="B17" s="940"/>
      <c r="C17" s="940"/>
      <c r="D17" s="940"/>
      <c r="E17" s="940"/>
      <c r="F17" s="940"/>
      <c r="G17" s="940"/>
      <c r="H17" s="940"/>
      <c r="I17" s="940"/>
      <c r="J17" s="940"/>
      <c r="K17" s="940"/>
      <c r="L17" s="941"/>
    </row>
    <row r="18" spans="1:12" s="184" customFormat="1" ht="13.5" thickBot="1">
      <c r="A18" s="942"/>
      <c r="B18" s="943"/>
      <c r="C18" s="943"/>
      <c r="D18" s="943"/>
      <c r="E18" s="943"/>
      <c r="F18" s="943"/>
      <c r="G18" s="943"/>
      <c r="H18" s="943"/>
      <c r="I18" s="943"/>
      <c r="J18" s="943"/>
      <c r="K18" s="943"/>
      <c r="L18" s="944"/>
    </row>
    <row r="19" spans="1:12" s="184" customFormat="1" ht="16.5" customHeight="1">
      <c r="A19" s="945" t="s">
        <v>17</v>
      </c>
      <c r="B19" s="946"/>
      <c r="C19" s="946"/>
      <c r="D19" s="949" t="s">
        <v>343</v>
      </c>
      <c r="E19" s="951" t="s">
        <v>344</v>
      </c>
      <c r="F19" s="953" t="s">
        <v>345</v>
      </c>
      <c r="G19" s="955" t="s">
        <v>346</v>
      </c>
      <c r="H19" s="956"/>
      <c r="I19" s="957"/>
      <c r="J19" s="957"/>
      <c r="K19" s="957"/>
      <c r="L19" s="958"/>
    </row>
    <row r="20" spans="1:12" s="184" customFormat="1" ht="13.5" customHeight="1" thickBot="1">
      <c r="A20" s="947"/>
      <c r="B20" s="948"/>
      <c r="C20" s="948"/>
      <c r="D20" s="950"/>
      <c r="E20" s="952"/>
      <c r="F20" s="954"/>
      <c r="G20" s="959" t="s">
        <v>347</v>
      </c>
      <c r="H20" s="960"/>
      <c r="I20" s="961"/>
      <c r="J20" s="962" t="s">
        <v>348</v>
      </c>
      <c r="K20" s="960"/>
      <c r="L20" s="963"/>
    </row>
    <row r="21" spans="1:12" s="184" customFormat="1" ht="18" customHeight="1" thickBot="1">
      <c r="A21" s="964" t="s">
        <v>349</v>
      </c>
      <c r="B21" s="965"/>
      <c r="C21" s="965"/>
      <c r="D21" s="965"/>
      <c r="E21" s="965"/>
      <c r="F21" s="965"/>
      <c r="G21" s="965"/>
      <c r="H21" s="965"/>
      <c r="I21" s="965"/>
      <c r="J21" s="965"/>
      <c r="K21" s="965"/>
      <c r="L21" s="966"/>
    </row>
    <row r="22" spans="1:13" s="184" customFormat="1" ht="24" customHeight="1">
      <c r="A22" s="967" t="s">
        <v>350</v>
      </c>
      <c r="B22" s="968"/>
      <c r="C22" s="968"/>
      <c r="D22" s="185" t="s">
        <v>351</v>
      </c>
      <c r="E22" s="186" t="s">
        <v>352</v>
      </c>
      <c r="F22" s="187">
        <v>80</v>
      </c>
      <c r="G22" s="969">
        <v>18</v>
      </c>
      <c r="H22" s="970"/>
      <c r="I22" s="970"/>
      <c r="J22" s="971">
        <f>G22*80</f>
        <v>1440</v>
      </c>
      <c r="K22" s="972"/>
      <c r="L22" s="973"/>
      <c r="M22" s="188"/>
    </row>
    <row r="23" spans="1:13" s="184" customFormat="1" ht="24" customHeight="1">
      <c r="A23" s="974" t="s">
        <v>353</v>
      </c>
      <c r="B23" s="975"/>
      <c r="C23" s="975"/>
      <c r="D23" s="185" t="s">
        <v>354</v>
      </c>
      <c r="E23" s="186" t="s">
        <v>355</v>
      </c>
      <c r="F23" s="187">
        <v>75</v>
      </c>
      <c r="G23" s="976">
        <v>24</v>
      </c>
      <c r="H23" s="977"/>
      <c r="I23" s="977"/>
      <c r="J23" s="978">
        <f aca="true" t="shared" si="0" ref="J23:J28">G23*75</f>
        <v>1800</v>
      </c>
      <c r="K23" s="979"/>
      <c r="L23" s="980"/>
      <c r="M23" s="188"/>
    </row>
    <row r="24" spans="1:13" s="184" customFormat="1" ht="24" customHeight="1">
      <c r="A24" s="981" t="s">
        <v>356</v>
      </c>
      <c r="B24" s="982"/>
      <c r="C24" s="982"/>
      <c r="D24" s="189" t="s">
        <v>354</v>
      </c>
      <c r="E24" s="190" t="s">
        <v>357</v>
      </c>
      <c r="F24" s="191">
        <v>75</v>
      </c>
      <c r="G24" s="976">
        <v>40</v>
      </c>
      <c r="H24" s="977"/>
      <c r="I24" s="977"/>
      <c r="J24" s="978">
        <f t="shared" si="0"/>
        <v>3000</v>
      </c>
      <c r="K24" s="979"/>
      <c r="L24" s="980"/>
      <c r="M24" s="188"/>
    </row>
    <row r="25" spans="1:13" s="184" customFormat="1" ht="24" customHeight="1">
      <c r="A25" s="981" t="s">
        <v>358</v>
      </c>
      <c r="B25" s="982"/>
      <c r="C25" s="982"/>
      <c r="D25" s="189" t="s">
        <v>354</v>
      </c>
      <c r="E25" s="190" t="s">
        <v>355</v>
      </c>
      <c r="F25" s="191">
        <v>75</v>
      </c>
      <c r="G25" s="976">
        <v>44</v>
      </c>
      <c r="H25" s="977"/>
      <c r="I25" s="977"/>
      <c r="J25" s="978">
        <f t="shared" si="0"/>
        <v>3300</v>
      </c>
      <c r="K25" s="979"/>
      <c r="L25" s="980"/>
      <c r="M25" s="188"/>
    </row>
    <row r="26" spans="1:13" s="184" customFormat="1" ht="24" customHeight="1">
      <c r="A26" s="981" t="s">
        <v>359</v>
      </c>
      <c r="B26" s="982"/>
      <c r="C26" s="982"/>
      <c r="D26" s="189" t="s">
        <v>354</v>
      </c>
      <c r="E26" s="190" t="s">
        <v>360</v>
      </c>
      <c r="F26" s="191">
        <v>75</v>
      </c>
      <c r="G26" s="976">
        <v>50</v>
      </c>
      <c r="H26" s="977"/>
      <c r="I26" s="977"/>
      <c r="J26" s="978">
        <f t="shared" si="0"/>
        <v>3750</v>
      </c>
      <c r="K26" s="979"/>
      <c r="L26" s="980"/>
      <c r="M26" s="188"/>
    </row>
    <row r="27" spans="1:13" s="184" customFormat="1" ht="26.25" customHeight="1">
      <c r="A27" s="983" t="s">
        <v>361</v>
      </c>
      <c r="B27" s="984"/>
      <c r="C27" s="984"/>
      <c r="D27" s="192" t="s">
        <v>354</v>
      </c>
      <c r="E27" s="193" t="s">
        <v>362</v>
      </c>
      <c r="F27" s="194">
        <v>75</v>
      </c>
      <c r="G27" s="985">
        <v>54</v>
      </c>
      <c r="H27" s="986"/>
      <c r="I27" s="986"/>
      <c r="J27" s="987">
        <f t="shared" si="0"/>
        <v>4050</v>
      </c>
      <c r="K27" s="988"/>
      <c r="L27" s="989"/>
      <c r="M27" s="188"/>
    </row>
    <row r="28" spans="1:13" s="184" customFormat="1" ht="26.25" customHeight="1" thickBot="1">
      <c r="A28" s="974" t="s">
        <v>363</v>
      </c>
      <c r="B28" s="975"/>
      <c r="C28" s="975"/>
      <c r="D28" s="185" t="s">
        <v>354</v>
      </c>
      <c r="E28" s="195" t="s">
        <v>364</v>
      </c>
      <c r="F28" s="196">
        <v>75</v>
      </c>
      <c r="G28" s="990">
        <v>52</v>
      </c>
      <c r="H28" s="991"/>
      <c r="I28" s="991"/>
      <c r="J28" s="992">
        <f t="shared" si="0"/>
        <v>3900</v>
      </c>
      <c r="K28" s="993"/>
      <c r="L28" s="994"/>
      <c r="M28" s="188"/>
    </row>
    <row r="29" spans="1:13" s="184" customFormat="1" ht="17.25" customHeight="1" thickBot="1">
      <c r="A29" s="995" t="s">
        <v>365</v>
      </c>
      <c r="B29" s="996"/>
      <c r="C29" s="996"/>
      <c r="D29" s="996"/>
      <c r="E29" s="996"/>
      <c r="F29" s="996"/>
      <c r="G29" s="996"/>
      <c r="H29" s="996"/>
      <c r="I29" s="996"/>
      <c r="J29" s="996"/>
      <c r="K29" s="996"/>
      <c r="L29" s="997"/>
      <c r="M29" s="188"/>
    </row>
    <row r="30" spans="1:13" s="184" customFormat="1" ht="26.25" customHeight="1" thickBot="1">
      <c r="A30" s="998" t="s">
        <v>366</v>
      </c>
      <c r="B30" s="999"/>
      <c r="C30" s="999"/>
      <c r="D30" s="197" t="s">
        <v>367</v>
      </c>
      <c r="E30" s="198" t="s">
        <v>364</v>
      </c>
      <c r="F30" s="199">
        <v>60</v>
      </c>
      <c r="G30" s="1000">
        <v>14</v>
      </c>
      <c r="H30" s="1001"/>
      <c r="I30" s="1001"/>
      <c r="J30" s="1002">
        <f>G30*60</f>
        <v>840</v>
      </c>
      <c r="K30" s="1003"/>
      <c r="L30" s="1004"/>
      <c r="M30" s="188"/>
    </row>
    <row r="31" spans="1:13" s="184" customFormat="1" ht="20.25" customHeight="1" thickBot="1">
      <c r="A31" s="1005" t="s">
        <v>368</v>
      </c>
      <c r="B31" s="1006"/>
      <c r="C31" s="1006"/>
      <c r="D31" s="1006"/>
      <c r="E31" s="1006"/>
      <c r="F31" s="1006"/>
      <c r="G31" s="1006"/>
      <c r="H31" s="1006"/>
      <c r="I31" s="1006"/>
      <c r="J31" s="1006"/>
      <c r="K31" s="1006"/>
      <c r="L31" s="1007"/>
      <c r="M31" s="188"/>
    </row>
    <row r="32" spans="1:13" s="184" customFormat="1" ht="26.25" customHeight="1">
      <c r="A32" s="1008" t="s">
        <v>369</v>
      </c>
      <c r="B32" s="1009"/>
      <c r="C32" s="1009"/>
      <c r="D32" s="200" t="s">
        <v>370</v>
      </c>
      <c r="E32" s="201" t="s">
        <v>371</v>
      </c>
      <c r="F32" s="202">
        <v>75</v>
      </c>
      <c r="G32" s="1010">
        <v>43</v>
      </c>
      <c r="H32" s="1011"/>
      <c r="I32" s="1011"/>
      <c r="J32" s="971">
        <f>G32*75</f>
        <v>3225</v>
      </c>
      <c r="K32" s="972"/>
      <c r="L32" s="973"/>
      <c r="M32" s="188"/>
    </row>
    <row r="33" spans="1:13" s="184" customFormat="1" ht="26.25" customHeight="1" thickBot="1">
      <c r="A33" s="1012" t="s">
        <v>372</v>
      </c>
      <c r="B33" s="1013"/>
      <c r="C33" s="1013"/>
      <c r="D33" s="197" t="s">
        <v>373</v>
      </c>
      <c r="E33" s="198" t="s">
        <v>374</v>
      </c>
      <c r="F33" s="203">
        <v>75</v>
      </c>
      <c r="G33" s="1000">
        <v>23</v>
      </c>
      <c r="H33" s="1001"/>
      <c r="I33" s="1001"/>
      <c r="J33" s="1002">
        <f>G33*75</f>
        <v>1725</v>
      </c>
      <c r="K33" s="1003"/>
      <c r="L33" s="1004"/>
      <c r="M33" s="188"/>
    </row>
    <row r="34" spans="1:13" s="184" customFormat="1" ht="18" customHeight="1" thickBot="1">
      <c r="A34" s="964" t="s">
        <v>375</v>
      </c>
      <c r="B34" s="965"/>
      <c r="C34" s="965"/>
      <c r="D34" s="965"/>
      <c r="E34" s="965"/>
      <c r="F34" s="965"/>
      <c r="G34" s="965"/>
      <c r="H34" s="965"/>
      <c r="I34" s="965"/>
      <c r="J34" s="965"/>
      <c r="K34" s="965"/>
      <c r="L34" s="966"/>
      <c r="M34" s="188"/>
    </row>
    <row r="35" spans="1:13" s="184" customFormat="1" ht="25.5" customHeight="1">
      <c r="A35" s="967" t="s">
        <v>376</v>
      </c>
      <c r="B35" s="968" t="s">
        <v>377</v>
      </c>
      <c r="C35" s="968" t="s">
        <v>377</v>
      </c>
      <c r="D35" s="185" t="s">
        <v>351</v>
      </c>
      <c r="E35" s="186" t="s">
        <v>378</v>
      </c>
      <c r="F35" s="187">
        <v>80</v>
      </c>
      <c r="G35" s="1010">
        <v>13</v>
      </c>
      <c r="H35" s="1011"/>
      <c r="I35" s="1011"/>
      <c r="J35" s="971">
        <f>G35*80</f>
        <v>1040</v>
      </c>
      <c r="K35" s="972"/>
      <c r="L35" s="973"/>
      <c r="M35" s="188"/>
    </row>
    <row r="36" spans="1:13" s="184" customFormat="1" ht="27" customHeight="1">
      <c r="A36" s="974" t="s">
        <v>379</v>
      </c>
      <c r="B36" s="975" t="s">
        <v>377</v>
      </c>
      <c r="C36" s="975" t="s">
        <v>377</v>
      </c>
      <c r="D36" s="185" t="s">
        <v>354</v>
      </c>
      <c r="E36" s="186" t="s">
        <v>362</v>
      </c>
      <c r="F36" s="187">
        <v>75</v>
      </c>
      <c r="G36" s="1014">
        <v>38</v>
      </c>
      <c r="H36" s="1015"/>
      <c r="I36" s="1015"/>
      <c r="J36" s="978">
        <f>G36*75</f>
        <v>2850</v>
      </c>
      <c r="K36" s="979"/>
      <c r="L36" s="980"/>
      <c r="M36" s="188"/>
    </row>
    <row r="37" spans="1:13" s="184" customFormat="1" ht="25.5" customHeight="1">
      <c r="A37" s="967" t="s">
        <v>380</v>
      </c>
      <c r="B37" s="968" t="s">
        <v>377</v>
      </c>
      <c r="C37" s="968" t="s">
        <v>377</v>
      </c>
      <c r="D37" s="185" t="s">
        <v>351</v>
      </c>
      <c r="E37" s="186" t="s">
        <v>352</v>
      </c>
      <c r="F37" s="187">
        <v>80</v>
      </c>
      <c r="G37" s="1014">
        <v>16</v>
      </c>
      <c r="H37" s="1016"/>
      <c r="I37" s="1016"/>
      <c r="J37" s="978">
        <f>G37*80</f>
        <v>1280</v>
      </c>
      <c r="K37" s="978"/>
      <c r="L37" s="1017"/>
      <c r="M37" s="188"/>
    </row>
    <row r="38" spans="1:13" s="184" customFormat="1" ht="26.25" customHeight="1">
      <c r="A38" s="967" t="s">
        <v>381</v>
      </c>
      <c r="B38" s="968" t="s">
        <v>377</v>
      </c>
      <c r="C38" s="968" t="s">
        <v>377</v>
      </c>
      <c r="D38" s="204" t="s">
        <v>382</v>
      </c>
      <c r="E38" s="205" t="s">
        <v>383</v>
      </c>
      <c r="F38" s="206">
        <v>90</v>
      </c>
      <c r="G38" s="1014">
        <v>19</v>
      </c>
      <c r="H38" s="1016"/>
      <c r="I38" s="1016"/>
      <c r="J38" s="978">
        <f>G38*90</f>
        <v>1710</v>
      </c>
      <c r="K38" s="978"/>
      <c r="L38" s="1017"/>
      <c r="M38" s="188"/>
    </row>
    <row r="39" spans="1:13" s="184" customFormat="1" ht="26.25" customHeight="1" thickBot="1">
      <c r="A39" s="974" t="s">
        <v>384</v>
      </c>
      <c r="B39" s="975" t="s">
        <v>377</v>
      </c>
      <c r="C39" s="975" t="s">
        <v>377</v>
      </c>
      <c r="D39" s="185" t="s">
        <v>354</v>
      </c>
      <c r="E39" s="186" t="s">
        <v>357</v>
      </c>
      <c r="F39" s="187">
        <v>75</v>
      </c>
      <c r="G39" s="1014">
        <v>24</v>
      </c>
      <c r="H39" s="1016"/>
      <c r="I39" s="1016"/>
      <c r="J39" s="978">
        <f>G39*75</f>
        <v>1800</v>
      </c>
      <c r="K39" s="978"/>
      <c r="L39" s="1017"/>
      <c r="M39" s="188"/>
    </row>
    <row r="40" spans="1:13" s="184" customFormat="1" ht="20.25" customHeight="1" thickBot="1">
      <c r="A40" s="995" t="s">
        <v>385</v>
      </c>
      <c r="B40" s="996"/>
      <c r="C40" s="996"/>
      <c r="D40" s="996"/>
      <c r="E40" s="996"/>
      <c r="F40" s="996"/>
      <c r="G40" s="996"/>
      <c r="H40" s="996"/>
      <c r="I40" s="996"/>
      <c r="J40" s="996"/>
      <c r="K40" s="996"/>
      <c r="L40" s="997"/>
      <c r="M40" s="188"/>
    </row>
    <row r="41" spans="1:13" s="184" customFormat="1" ht="26.25" customHeight="1">
      <c r="A41" s="1018" t="s">
        <v>386</v>
      </c>
      <c r="B41" s="1019"/>
      <c r="C41" s="1019"/>
      <c r="D41" s="185" t="s">
        <v>367</v>
      </c>
      <c r="E41" s="186" t="s">
        <v>357</v>
      </c>
      <c r="F41" s="187">
        <v>60</v>
      </c>
      <c r="G41" s="1010">
        <v>11.5</v>
      </c>
      <c r="H41" s="1020"/>
      <c r="I41" s="1020"/>
      <c r="J41" s="971">
        <f>G41*60</f>
        <v>690</v>
      </c>
      <c r="K41" s="971"/>
      <c r="L41" s="1021"/>
      <c r="M41" s="188"/>
    </row>
    <row r="42" spans="1:13" s="184" customFormat="1" ht="26.25" customHeight="1" thickBot="1">
      <c r="A42" s="1018" t="s">
        <v>387</v>
      </c>
      <c r="B42" s="1019"/>
      <c r="C42" s="1019"/>
      <c r="D42" s="185" t="s">
        <v>367</v>
      </c>
      <c r="E42" s="186" t="s">
        <v>357</v>
      </c>
      <c r="F42" s="187">
        <v>60</v>
      </c>
      <c r="G42" s="1000">
        <v>14</v>
      </c>
      <c r="H42" s="1022"/>
      <c r="I42" s="1022"/>
      <c r="J42" s="1002">
        <f>G42*60</f>
        <v>840</v>
      </c>
      <c r="K42" s="1002"/>
      <c r="L42" s="1023"/>
      <c r="M42" s="188"/>
    </row>
    <row r="43" spans="1:13" s="184" customFormat="1" ht="21" customHeight="1" thickBot="1">
      <c r="A43" s="1005" t="s">
        <v>388</v>
      </c>
      <c r="B43" s="1006"/>
      <c r="C43" s="1006"/>
      <c r="D43" s="1006"/>
      <c r="E43" s="1006"/>
      <c r="F43" s="1006"/>
      <c r="G43" s="1006"/>
      <c r="H43" s="1006"/>
      <c r="I43" s="1006"/>
      <c r="J43" s="1006"/>
      <c r="K43" s="1006"/>
      <c r="L43" s="1007"/>
      <c r="M43" s="188"/>
    </row>
    <row r="44" spans="1:13" s="184" customFormat="1" ht="26.25" customHeight="1">
      <c r="A44" s="1008" t="s">
        <v>389</v>
      </c>
      <c r="B44" s="1009"/>
      <c r="C44" s="1009"/>
      <c r="D44" s="200" t="s">
        <v>370</v>
      </c>
      <c r="E44" s="201" t="s">
        <v>390</v>
      </c>
      <c r="F44" s="207">
        <v>75</v>
      </c>
      <c r="G44" s="1010">
        <v>12</v>
      </c>
      <c r="H44" s="1011"/>
      <c r="I44" s="1011"/>
      <c r="J44" s="971">
        <f>G44*75</f>
        <v>900</v>
      </c>
      <c r="K44" s="972"/>
      <c r="L44" s="973"/>
      <c r="M44" s="188"/>
    </row>
    <row r="45" spans="1:13" s="184" customFormat="1" ht="26.25" customHeight="1">
      <c r="A45" s="1024" t="s">
        <v>391</v>
      </c>
      <c r="B45" s="1025"/>
      <c r="C45" s="1025"/>
      <c r="D45" s="185" t="s">
        <v>370</v>
      </c>
      <c r="E45" s="195" t="s">
        <v>392</v>
      </c>
      <c r="F45" s="196">
        <v>75</v>
      </c>
      <c r="G45" s="1014">
        <v>15</v>
      </c>
      <c r="H45" s="1015"/>
      <c r="I45" s="1015"/>
      <c r="J45" s="978">
        <f>G45*75</f>
        <v>1125</v>
      </c>
      <c r="K45" s="979"/>
      <c r="L45" s="980"/>
      <c r="M45" s="188"/>
    </row>
    <row r="46" spans="1:13" s="184" customFormat="1" ht="26.25" customHeight="1" thickBot="1">
      <c r="A46" s="1012" t="s">
        <v>393</v>
      </c>
      <c r="B46" s="1013"/>
      <c r="C46" s="1013"/>
      <c r="D46" s="197" t="s">
        <v>370</v>
      </c>
      <c r="E46" s="198" t="s">
        <v>390</v>
      </c>
      <c r="F46" s="199">
        <v>75</v>
      </c>
      <c r="G46" s="1000">
        <v>15</v>
      </c>
      <c r="H46" s="1001"/>
      <c r="I46" s="1001"/>
      <c r="J46" s="1002">
        <f>G46*75</f>
        <v>1125</v>
      </c>
      <c r="K46" s="1003"/>
      <c r="L46" s="1004"/>
      <c r="M46" s="188"/>
    </row>
    <row r="47" spans="1:12" s="184" customFormat="1" ht="18" customHeight="1" thickBot="1">
      <c r="A47" s="964" t="s">
        <v>394</v>
      </c>
      <c r="B47" s="965"/>
      <c r="C47" s="965"/>
      <c r="D47" s="965"/>
      <c r="E47" s="965"/>
      <c r="F47" s="965"/>
      <c r="G47" s="965"/>
      <c r="H47" s="965"/>
      <c r="I47" s="965"/>
      <c r="J47" s="965"/>
      <c r="K47" s="965"/>
      <c r="L47" s="966"/>
    </row>
    <row r="48" spans="1:12" s="184" customFormat="1" ht="26.25" customHeight="1">
      <c r="A48" s="1026" t="s">
        <v>395</v>
      </c>
      <c r="B48" s="1027" t="s">
        <v>377</v>
      </c>
      <c r="C48" s="1027" t="s">
        <v>377</v>
      </c>
      <c r="D48" s="1028" t="s">
        <v>396</v>
      </c>
      <c r="E48" s="1029"/>
      <c r="F48" s="1029"/>
      <c r="G48" s="1030">
        <v>260</v>
      </c>
      <c r="H48" s="1031"/>
      <c r="I48" s="1032"/>
      <c r="J48" s="1032"/>
      <c r="K48" s="1032"/>
      <c r="L48" s="1033"/>
    </row>
    <row r="49" spans="1:12" s="184" customFormat="1" ht="27.75" customHeight="1" thickBot="1">
      <c r="A49" s="1034" t="s">
        <v>397</v>
      </c>
      <c r="B49" s="1035" t="s">
        <v>377</v>
      </c>
      <c r="C49" s="1035" t="s">
        <v>377</v>
      </c>
      <c r="D49" s="1036" t="s">
        <v>398</v>
      </c>
      <c r="E49" s="1037"/>
      <c r="F49" s="1037"/>
      <c r="G49" s="1038">
        <v>150</v>
      </c>
      <c r="H49" s="1039"/>
      <c r="I49" s="1040"/>
      <c r="J49" s="1040"/>
      <c r="K49" s="1040"/>
      <c r="L49" s="1041"/>
    </row>
    <row r="50" spans="1:12" s="184" customFormat="1" ht="18" customHeight="1" thickBot="1">
      <c r="A50" s="1042" t="s">
        <v>399</v>
      </c>
      <c r="B50" s="1043"/>
      <c r="C50" s="1043"/>
      <c r="D50" s="1043"/>
      <c r="E50" s="1043"/>
      <c r="F50" s="1043"/>
      <c r="G50" s="1043"/>
      <c r="H50" s="1043"/>
      <c r="I50" s="1043"/>
      <c r="J50" s="1043"/>
      <c r="K50" s="1043"/>
      <c r="L50" s="1044"/>
    </row>
    <row r="51" spans="1:12" s="184" customFormat="1" ht="17.25" customHeight="1">
      <c r="A51" s="1045" t="s">
        <v>247</v>
      </c>
      <c r="B51" s="1046"/>
      <c r="C51" s="1047"/>
      <c r="D51" s="1028" t="s">
        <v>248</v>
      </c>
      <c r="E51" s="1029"/>
      <c r="F51" s="1054"/>
      <c r="G51" s="1055">
        <v>390</v>
      </c>
      <c r="H51" s="1056"/>
      <c r="I51" s="1056"/>
      <c r="J51" s="1056"/>
      <c r="K51" s="1056"/>
      <c r="L51" s="1057"/>
    </row>
    <row r="52" spans="1:12" s="184" customFormat="1" ht="17.25" customHeight="1">
      <c r="A52" s="1048"/>
      <c r="B52" s="1049"/>
      <c r="C52" s="1050"/>
      <c r="D52" s="1058" t="s">
        <v>400</v>
      </c>
      <c r="E52" s="1059"/>
      <c r="F52" s="1060"/>
      <c r="G52" s="1061">
        <v>530</v>
      </c>
      <c r="H52" s="1062"/>
      <c r="I52" s="1062"/>
      <c r="J52" s="1062"/>
      <c r="K52" s="1062"/>
      <c r="L52" s="1063"/>
    </row>
    <row r="53" spans="1:12" s="184" customFormat="1" ht="17.25" customHeight="1">
      <c r="A53" s="1048"/>
      <c r="B53" s="1049"/>
      <c r="C53" s="1050"/>
      <c r="D53" s="1058" t="s">
        <v>249</v>
      </c>
      <c r="E53" s="1059"/>
      <c r="F53" s="1060"/>
      <c r="G53" s="1064">
        <v>800</v>
      </c>
      <c r="H53" s="1065"/>
      <c r="I53" s="1065"/>
      <c r="J53" s="1065"/>
      <c r="K53" s="1065"/>
      <c r="L53" s="1066"/>
    </row>
    <row r="54" spans="1:12" s="184" customFormat="1" ht="17.25" customHeight="1">
      <c r="A54" s="1048"/>
      <c r="B54" s="1049"/>
      <c r="C54" s="1050"/>
      <c r="D54" s="1058" t="s">
        <v>250</v>
      </c>
      <c r="E54" s="1059"/>
      <c r="F54" s="1060"/>
      <c r="G54" s="1061">
        <v>1160</v>
      </c>
      <c r="H54" s="1062"/>
      <c r="I54" s="1062"/>
      <c r="J54" s="1062"/>
      <c r="K54" s="1062"/>
      <c r="L54" s="1063"/>
    </row>
    <row r="55" spans="1:12" s="184" customFormat="1" ht="17.25" customHeight="1">
      <c r="A55" s="1048"/>
      <c r="B55" s="1049"/>
      <c r="C55" s="1050"/>
      <c r="D55" s="1058" t="s">
        <v>251</v>
      </c>
      <c r="E55" s="1059"/>
      <c r="F55" s="1060"/>
      <c r="G55" s="1061">
        <v>150</v>
      </c>
      <c r="H55" s="1062"/>
      <c r="I55" s="1062"/>
      <c r="J55" s="1062"/>
      <c r="K55" s="1062"/>
      <c r="L55" s="1063"/>
    </row>
    <row r="56" spans="1:12" s="184" customFormat="1" ht="17.25" customHeight="1">
      <c r="A56" s="1048"/>
      <c r="B56" s="1049"/>
      <c r="C56" s="1050"/>
      <c r="D56" s="1058" t="s">
        <v>252</v>
      </c>
      <c r="E56" s="1059"/>
      <c r="F56" s="1060"/>
      <c r="G56" s="1061">
        <v>190</v>
      </c>
      <c r="H56" s="1062"/>
      <c r="I56" s="1062"/>
      <c r="J56" s="1062"/>
      <c r="K56" s="1062"/>
      <c r="L56" s="1063"/>
    </row>
    <row r="57" spans="1:12" s="184" customFormat="1" ht="17.25" customHeight="1" thickBot="1">
      <c r="A57" s="1051"/>
      <c r="B57" s="1052"/>
      <c r="C57" s="1053"/>
      <c r="D57" s="1036" t="s">
        <v>253</v>
      </c>
      <c r="E57" s="1037"/>
      <c r="F57" s="1067"/>
      <c r="G57" s="1068">
        <v>265</v>
      </c>
      <c r="H57" s="1069"/>
      <c r="I57" s="1069"/>
      <c r="J57" s="1069"/>
      <c r="K57" s="1069"/>
      <c r="L57" s="1070"/>
    </row>
    <row r="58" s="184" customFormat="1" ht="12.75"/>
    <row r="59" s="184" customFormat="1" ht="12.75">
      <c r="A59" s="208"/>
    </row>
    <row r="60" s="184" customFormat="1" ht="12.75">
      <c r="A60" s="208"/>
    </row>
    <row r="61" s="184" customFormat="1" ht="12.75">
      <c r="A61" s="208"/>
    </row>
    <row r="62" s="184" customFormat="1" ht="12.75">
      <c r="A62" s="208"/>
    </row>
    <row r="63" s="184" customFormat="1" ht="12.75">
      <c r="A63" s="208"/>
    </row>
    <row r="64" s="184" customFormat="1" ht="12.75">
      <c r="A64" s="208"/>
    </row>
    <row r="65" s="184" customFormat="1" ht="12.75"/>
    <row r="66" s="184" customFormat="1" ht="12.75"/>
    <row r="67" s="184" customFormat="1" ht="12.75"/>
    <row r="68" s="184" customFormat="1" ht="12.75"/>
    <row r="69" s="184" customFormat="1" ht="12.75"/>
    <row r="70" s="184" customFormat="1" ht="12.75"/>
    <row r="71" s="184" customFormat="1" ht="12.75"/>
    <row r="72" s="184" customFormat="1" ht="12.75"/>
    <row r="73" s="184" customFormat="1" ht="12.75"/>
    <row r="74" s="184" customFormat="1" ht="12.75"/>
    <row r="75" s="184" customFormat="1" ht="12.75"/>
    <row r="76" s="184" customFormat="1" ht="12.75"/>
    <row r="77" s="184" customFormat="1" ht="12.75"/>
    <row r="78" s="184" customFormat="1" ht="12.75"/>
    <row r="79" s="184" customFormat="1" ht="12.75"/>
    <row r="80" s="184" customFormat="1" ht="12.75"/>
    <row r="81" s="184" customFormat="1" ht="12.75"/>
    <row r="82" s="184" customFormat="1" ht="12.75"/>
    <row r="83" s="184" customFormat="1" ht="12.75"/>
    <row r="84" s="184" customFormat="1" ht="12.75"/>
    <row r="85" s="184" customFormat="1" ht="12.75"/>
    <row r="86" s="184" customFormat="1" ht="12.75"/>
    <row r="87" s="184" customFormat="1" ht="12.75"/>
    <row r="88" s="184" customFormat="1" ht="12.75"/>
    <row r="89" s="184" customFormat="1" ht="12.75"/>
    <row r="90" s="184" customFormat="1" ht="12.75"/>
    <row r="91" s="184" customFormat="1" ht="12.75"/>
    <row r="92" s="184" customFormat="1" ht="12.75"/>
    <row r="93" s="184" customFormat="1" ht="12.75"/>
    <row r="94" s="184" customFormat="1" ht="12.75"/>
    <row r="95" s="184" customFormat="1" ht="12.75"/>
    <row r="96" s="184" customFormat="1" ht="12.75"/>
    <row r="97" s="184" customFormat="1" ht="12.75"/>
    <row r="98" s="184" customFormat="1" ht="12.75"/>
    <row r="99" s="184" customFormat="1" ht="12.75"/>
    <row r="100" s="184" customFormat="1" ht="12.75"/>
    <row r="101" s="184" customFormat="1" ht="12.75"/>
    <row r="102" s="184" customFormat="1" ht="12.75"/>
    <row r="103" s="184" customFormat="1" ht="12.75"/>
    <row r="104" s="184" customFormat="1" ht="12.75"/>
    <row r="105" s="184" customFormat="1" ht="12.75"/>
    <row r="106" s="184" customFormat="1" ht="12.75"/>
    <row r="107" s="184" customFormat="1" ht="12.75"/>
    <row r="108" s="184" customFormat="1" ht="12.75"/>
    <row r="109" s="184" customFormat="1" ht="12.75"/>
    <row r="110" s="184" customFormat="1" ht="12.75"/>
    <row r="111" s="184" customFormat="1" ht="12.75"/>
    <row r="112" s="184" customFormat="1" ht="12.75"/>
    <row r="113" s="184" customFormat="1" ht="12.75"/>
    <row r="114" s="184" customFormat="1" ht="12.75"/>
    <row r="115" s="184" customFormat="1" ht="12.75"/>
    <row r="116" s="184" customFormat="1" ht="12.75"/>
    <row r="117" s="184" customFormat="1" ht="12.75"/>
    <row r="118" s="184" customFormat="1" ht="12.75"/>
    <row r="119" s="184" customFormat="1" ht="12.75"/>
    <row r="120" s="184" customFormat="1" ht="12.75"/>
    <row r="121" s="184" customFormat="1" ht="12.75"/>
    <row r="122" s="184" customFormat="1" ht="12.75"/>
    <row r="123" s="184" customFormat="1" ht="12.75"/>
    <row r="124" s="184" customFormat="1" ht="12.75"/>
    <row r="125" s="184" customFormat="1" ht="12.75"/>
    <row r="126" s="184" customFormat="1" ht="12.75"/>
    <row r="127" s="184" customFormat="1" ht="12.75"/>
    <row r="128" s="184" customFormat="1" ht="12.75"/>
    <row r="129" s="184" customFormat="1" ht="12.75"/>
    <row r="130" s="184" customFormat="1" ht="12.75"/>
    <row r="131" s="184" customFormat="1" ht="12.75"/>
    <row r="132" s="184" customFormat="1" ht="12.75"/>
    <row r="133" s="184" customFormat="1" ht="12.75"/>
    <row r="134" s="184" customFormat="1" ht="12.75"/>
    <row r="135" s="184" customFormat="1" ht="12.75"/>
    <row r="136" s="184" customFormat="1" ht="12.75"/>
    <row r="137" s="184" customFormat="1" ht="12.75"/>
    <row r="138" s="184" customFormat="1" ht="12.75"/>
    <row r="139" s="184" customFormat="1" ht="12.75"/>
    <row r="140" s="184" customFormat="1" ht="12.75"/>
    <row r="141" s="184" customFormat="1" ht="12.75"/>
    <row r="142" s="184" customFormat="1" ht="12.75"/>
    <row r="143" s="184" customFormat="1" ht="12.75"/>
    <row r="144" s="184" customFormat="1" ht="12.75"/>
    <row r="145" s="184" customFormat="1" ht="12.75"/>
    <row r="146" s="184" customFormat="1" ht="12.75"/>
    <row r="147" s="184" customFormat="1" ht="12.75"/>
    <row r="148" s="184" customFormat="1" ht="12.75"/>
    <row r="149" s="184" customFormat="1" ht="12.75"/>
    <row r="150" s="184" customFormat="1" ht="12.75"/>
    <row r="151" s="184" customFormat="1" ht="12.75"/>
    <row r="152" s="184" customFormat="1" ht="12.75"/>
    <row r="153" s="184" customFormat="1" ht="12.75"/>
    <row r="154" s="184" customFormat="1" ht="12.75"/>
    <row r="155" s="184" customFormat="1" ht="12.75"/>
    <row r="156" s="184" customFormat="1" ht="12.75"/>
    <row r="157" s="184" customFormat="1" ht="12.75"/>
    <row r="158" s="184" customFormat="1" ht="12.75"/>
    <row r="159" s="184" customFormat="1" ht="12.75"/>
    <row r="160" s="184" customFormat="1" ht="12.75"/>
    <row r="161" s="184" customFormat="1" ht="12.75"/>
    <row r="162" s="184" customFormat="1" ht="12.75"/>
    <row r="163" s="184" customFormat="1" ht="12.75"/>
    <row r="164" s="184" customFormat="1" ht="12.75"/>
    <row r="165" s="184" customFormat="1" ht="12.75"/>
    <row r="166" s="184" customFormat="1" ht="12.75"/>
    <row r="167" s="184" customFormat="1" ht="12.75"/>
    <row r="168" s="184" customFormat="1" ht="12.75"/>
    <row r="169" s="184" customFormat="1" ht="12.75"/>
    <row r="170" s="184" customFormat="1" ht="12.75"/>
    <row r="171" s="184" customFormat="1" ht="12.75"/>
    <row r="172" s="184" customFormat="1" ht="12.75"/>
    <row r="173" s="184" customFormat="1" ht="12.75"/>
    <row r="174" s="184" customFormat="1" ht="12.75"/>
    <row r="175" s="184" customFormat="1" ht="12.75"/>
    <row r="176" s="184" customFormat="1" ht="12.75"/>
    <row r="177" s="184" customFormat="1" ht="12.75"/>
    <row r="178" s="184" customFormat="1" ht="12.75"/>
    <row r="179" s="184" customFormat="1" ht="12.75"/>
    <row r="180" spans="1:12" s="184" customFormat="1" ht="12.75">
      <c r="A180" s="177"/>
      <c r="B180" s="177"/>
      <c r="C180" s="177"/>
      <c r="D180" s="177"/>
      <c r="E180" s="177"/>
      <c r="F180" s="177"/>
      <c r="G180" s="177"/>
      <c r="H180" s="177"/>
      <c r="I180" s="177"/>
      <c r="J180" s="177"/>
      <c r="K180" s="177"/>
      <c r="L180" s="177"/>
    </row>
    <row r="181" spans="1:12" s="184" customFormat="1" ht="12.75">
      <c r="A181" s="177"/>
      <c r="B181" s="177"/>
      <c r="C181" s="177"/>
      <c r="D181" s="177"/>
      <c r="E181" s="177"/>
      <c r="F181" s="177"/>
      <c r="G181" s="177"/>
      <c r="H181" s="177"/>
      <c r="I181" s="177"/>
      <c r="J181" s="177"/>
      <c r="K181" s="177"/>
      <c r="L181" s="177"/>
    </row>
    <row r="182" spans="1:12" s="184" customFormat="1" ht="12.75">
      <c r="A182" s="177"/>
      <c r="B182" s="177"/>
      <c r="C182" s="177"/>
      <c r="D182" s="177"/>
      <c r="E182" s="177"/>
      <c r="F182" s="177"/>
      <c r="G182" s="177"/>
      <c r="H182" s="177"/>
      <c r="I182" s="177"/>
      <c r="J182" s="177"/>
      <c r="K182" s="177"/>
      <c r="L182" s="177"/>
    </row>
    <row r="183" spans="1:12" s="184" customFormat="1" ht="12.75">
      <c r="A183" s="177"/>
      <c r="B183" s="177"/>
      <c r="C183" s="177"/>
      <c r="D183" s="177"/>
      <c r="E183" s="177"/>
      <c r="F183" s="177"/>
      <c r="G183" s="177"/>
      <c r="H183" s="177"/>
      <c r="I183" s="177"/>
      <c r="J183" s="177"/>
      <c r="K183" s="177"/>
      <c r="L183" s="177"/>
    </row>
    <row r="184" spans="1:12" s="184" customFormat="1" ht="12.75">
      <c r="A184" s="177"/>
      <c r="B184" s="177"/>
      <c r="C184" s="177"/>
      <c r="D184" s="177"/>
      <c r="E184" s="177"/>
      <c r="F184" s="177"/>
      <c r="G184" s="177"/>
      <c r="H184" s="177"/>
      <c r="I184" s="177"/>
      <c r="J184" s="177"/>
      <c r="K184" s="177"/>
      <c r="L184" s="177"/>
    </row>
    <row r="185" spans="1:12" s="184" customFormat="1" ht="12.75">
      <c r="A185" s="177"/>
      <c r="B185" s="177"/>
      <c r="C185" s="177"/>
      <c r="D185" s="177"/>
      <c r="E185" s="177"/>
      <c r="F185" s="177"/>
      <c r="G185" s="177"/>
      <c r="H185" s="177"/>
      <c r="I185" s="177"/>
      <c r="J185" s="177"/>
      <c r="K185" s="177"/>
      <c r="L185" s="177"/>
    </row>
    <row r="186" spans="1:12" s="184" customFormat="1" ht="12.75">
      <c r="A186" s="177"/>
      <c r="B186" s="177"/>
      <c r="C186" s="177"/>
      <c r="D186" s="177"/>
      <c r="E186" s="177"/>
      <c r="F186" s="177"/>
      <c r="G186" s="177"/>
      <c r="H186" s="177"/>
      <c r="I186" s="177"/>
      <c r="J186" s="177"/>
      <c r="K186" s="177"/>
      <c r="L186" s="177"/>
    </row>
    <row r="187" spans="1:12" s="184" customFormat="1" ht="12.75">
      <c r="A187" s="177"/>
      <c r="B187" s="177"/>
      <c r="C187" s="177"/>
      <c r="D187" s="177"/>
      <c r="E187" s="177"/>
      <c r="F187" s="177"/>
      <c r="G187" s="177"/>
      <c r="H187" s="177"/>
      <c r="I187" s="177"/>
      <c r="J187" s="177"/>
      <c r="K187" s="177"/>
      <c r="L187" s="177"/>
    </row>
    <row r="188" spans="1:12" s="184" customFormat="1" ht="12.75">
      <c r="A188" s="177"/>
      <c r="B188" s="177"/>
      <c r="C188" s="177"/>
      <c r="D188" s="177"/>
      <c r="E188" s="177"/>
      <c r="F188" s="177"/>
      <c r="G188" s="177"/>
      <c r="H188" s="177"/>
      <c r="I188" s="177"/>
      <c r="J188" s="177"/>
      <c r="K188" s="177"/>
      <c r="L188" s="177"/>
    </row>
    <row r="189" spans="1:12" s="184" customFormat="1" ht="12.75">
      <c r="A189" s="177"/>
      <c r="B189" s="177"/>
      <c r="C189" s="177"/>
      <c r="D189" s="177"/>
      <c r="E189" s="177"/>
      <c r="F189" s="177"/>
      <c r="G189" s="177"/>
      <c r="H189" s="177"/>
      <c r="I189" s="177"/>
      <c r="J189" s="177"/>
      <c r="K189" s="177"/>
      <c r="L189" s="177"/>
    </row>
    <row r="190" spans="1:12" s="184" customFormat="1" ht="12.75">
      <c r="A190" s="177"/>
      <c r="B190" s="177"/>
      <c r="C190" s="177"/>
      <c r="D190" s="177"/>
      <c r="E190" s="177"/>
      <c r="F190" s="177"/>
      <c r="G190" s="177"/>
      <c r="H190" s="177"/>
      <c r="I190" s="177"/>
      <c r="J190" s="177"/>
      <c r="K190" s="177"/>
      <c r="L190" s="177"/>
    </row>
    <row r="191" spans="1:12" s="184" customFormat="1" ht="12.75">
      <c r="A191" s="177"/>
      <c r="B191" s="177"/>
      <c r="C191" s="177"/>
      <c r="D191" s="177"/>
      <c r="E191" s="177"/>
      <c r="F191" s="177"/>
      <c r="G191" s="177"/>
      <c r="H191" s="177"/>
      <c r="I191" s="177"/>
      <c r="J191" s="177"/>
      <c r="K191" s="177"/>
      <c r="L191" s="177"/>
    </row>
    <row r="192" spans="1:12" s="184" customFormat="1" ht="12.75">
      <c r="A192" s="177"/>
      <c r="B192" s="177"/>
      <c r="C192" s="177"/>
      <c r="D192" s="177"/>
      <c r="E192" s="177"/>
      <c r="F192" s="177"/>
      <c r="G192" s="177"/>
      <c r="H192" s="177"/>
      <c r="I192" s="177"/>
      <c r="J192" s="177"/>
      <c r="K192" s="177"/>
      <c r="L192" s="177"/>
    </row>
    <row r="193" spans="1:12" s="184" customFormat="1" ht="12.75">
      <c r="A193" s="177"/>
      <c r="B193" s="177"/>
      <c r="C193" s="177"/>
      <c r="D193" s="177"/>
      <c r="E193" s="177"/>
      <c r="F193" s="177"/>
      <c r="G193" s="177"/>
      <c r="H193" s="177"/>
      <c r="I193" s="177"/>
      <c r="J193" s="177"/>
      <c r="K193" s="177"/>
      <c r="L193" s="177"/>
    </row>
    <row r="194" spans="1:12" s="184" customFormat="1" ht="12.75">
      <c r="A194" s="177"/>
      <c r="B194" s="177"/>
      <c r="C194" s="177"/>
      <c r="D194" s="177"/>
      <c r="E194" s="177"/>
      <c r="F194" s="177"/>
      <c r="G194" s="177"/>
      <c r="H194" s="177"/>
      <c r="I194" s="177"/>
      <c r="J194" s="177"/>
      <c r="K194" s="177"/>
      <c r="L194" s="177"/>
    </row>
    <row r="195" spans="1:12" s="184" customFormat="1" ht="12.75">
      <c r="A195" s="177"/>
      <c r="B195" s="177"/>
      <c r="C195" s="177"/>
      <c r="D195" s="177"/>
      <c r="E195" s="177"/>
      <c r="F195" s="177"/>
      <c r="G195" s="177"/>
      <c r="H195" s="177"/>
      <c r="I195" s="177"/>
      <c r="J195" s="177"/>
      <c r="K195" s="177"/>
      <c r="L195" s="177"/>
    </row>
    <row r="196" spans="1:12" s="184" customFormat="1" ht="12.75">
      <c r="A196" s="177"/>
      <c r="B196" s="177"/>
      <c r="C196" s="177"/>
      <c r="D196" s="177"/>
      <c r="E196" s="177"/>
      <c r="F196" s="177"/>
      <c r="G196" s="177"/>
      <c r="H196" s="177"/>
      <c r="I196" s="177"/>
      <c r="J196" s="177"/>
      <c r="K196" s="177"/>
      <c r="L196" s="177"/>
    </row>
    <row r="197" spans="1:12" s="184" customFormat="1" ht="12.75">
      <c r="A197" s="177"/>
      <c r="B197" s="177"/>
      <c r="C197" s="177"/>
      <c r="D197" s="177"/>
      <c r="E197" s="177"/>
      <c r="F197" s="177"/>
      <c r="G197" s="177"/>
      <c r="H197" s="177"/>
      <c r="I197" s="177"/>
      <c r="J197" s="177"/>
      <c r="K197" s="177"/>
      <c r="L197" s="177"/>
    </row>
    <row r="198" spans="1:12" s="184" customFormat="1" ht="12.75">
      <c r="A198" s="177"/>
      <c r="B198" s="177"/>
      <c r="C198" s="177"/>
      <c r="D198" s="177"/>
      <c r="E198" s="177"/>
      <c r="F198" s="177"/>
      <c r="G198" s="177"/>
      <c r="H198" s="177"/>
      <c r="I198" s="177"/>
      <c r="J198" s="177"/>
      <c r="K198" s="177"/>
      <c r="L198" s="177"/>
    </row>
    <row r="199" spans="1:12" s="184" customFormat="1" ht="12.75">
      <c r="A199" s="177"/>
      <c r="B199" s="177"/>
      <c r="C199" s="177"/>
      <c r="D199" s="177"/>
      <c r="E199" s="177"/>
      <c r="F199" s="177"/>
      <c r="G199" s="177"/>
      <c r="H199" s="177"/>
      <c r="I199" s="177"/>
      <c r="J199" s="177"/>
      <c r="K199" s="177"/>
      <c r="L199" s="177"/>
    </row>
    <row r="200" spans="1:12" s="184" customFormat="1" ht="12.75">
      <c r="A200" s="177"/>
      <c r="B200" s="177"/>
      <c r="C200" s="177"/>
      <c r="D200" s="177"/>
      <c r="E200" s="177"/>
      <c r="F200" s="177"/>
      <c r="G200" s="177"/>
      <c r="H200" s="177"/>
      <c r="I200" s="177"/>
      <c r="J200" s="177"/>
      <c r="K200" s="177"/>
      <c r="L200" s="177"/>
    </row>
    <row r="201" spans="1:12" s="184" customFormat="1" ht="12.75">
      <c r="A201" s="177"/>
      <c r="B201" s="177"/>
      <c r="C201" s="177"/>
      <c r="D201" s="177"/>
      <c r="E201" s="177"/>
      <c r="F201" s="177"/>
      <c r="G201" s="177"/>
      <c r="H201" s="177"/>
      <c r="I201" s="177"/>
      <c r="J201" s="177"/>
      <c r="K201" s="177"/>
      <c r="L201" s="177"/>
    </row>
    <row r="202" spans="1:12" s="184" customFormat="1" ht="12.75">
      <c r="A202" s="177"/>
      <c r="B202" s="177"/>
      <c r="C202" s="177"/>
      <c r="D202" s="177"/>
      <c r="E202" s="177"/>
      <c r="F202" s="177"/>
      <c r="G202" s="177"/>
      <c r="H202" s="177"/>
      <c r="I202" s="177"/>
      <c r="J202" s="177"/>
      <c r="K202" s="177"/>
      <c r="L202" s="177"/>
    </row>
    <row r="203" spans="1:12" s="184" customFormat="1" ht="12.75">
      <c r="A203" s="177"/>
      <c r="B203" s="177"/>
      <c r="C203" s="177"/>
      <c r="D203" s="177"/>
      <c r="E203" s="177"/>
      <c r="F203" s="177"/>
      <c r="G203" s="177"/>
      <c r="H203" s="177"/>
      <c r="I203" s="177"/>
      <c r="J203" s="177"/>
      <c r="K203" s="177"/>
      <c r="L203" s="177"/>
    </row>
    <row r="204" spans="1:12" s="184" customFormat="1" ht="12.75">
      <c r="A204" s="177"/>
      <c r="B204" s="177"/>
      <c r="C204" s="177"/>
      <c r="D204" s="177"/>
      <c r="E204" s="177"/>
      <c r="F204" s="177"/>
      <c r="G204" s="177"/>
      <c r="H204" s="177"/>
      <c r="I204" s="177"/>
      <c r="J204" s="177"/>
      <c r="K204" s="177"/>
      <c r="L204" s="177"/>
    </row>
    <row r="205" spans="1:12" s="184" customFormat="1" ht="12.75">
      <c r="A205" s="177"/>
      <c r="B205" s="177"/>
      <c r="C205" s="177"/>
      <c r="D205" s="177"/>
      <c r="E205" s="177"/>
      <c r="F205" s="177"/>
      <c r="G205" s="177"/>
      <c r="H205" s="177"/>
      <c r="I205" s="177"/>
      <c r="J205" s="177"/>
      <c r="K205" s="177"/>
      <c r="L205" s="177"/>
    </row>
    <row r="206" spans="1:12" s="184" customFormat="1" ht="12.75">
      <c r="A206" s="177"/>
      <c r="B206" s="177"/>
      <c r="C206" s="177"/>
      <c r="D206" s="177"/>
      <c r="E206" s="177"/>
      <c r="F206" s="177"/>
      <c r="G206" s="177"/>
      <c r="H206" s="177"/>
      <c r="I206" s="177"/>
      <c r="J206" s="177"/>
      <c r="K206" s="177"/>
      <c r="L206" s="177"/>
    </row>
    <row r="207" spans="1:12" s="184" customFormat="1" ht="12.75">
      <c r="A207" s="177"/>
      <c r="B207" s="177"/>
      <c r="C207" s="177"/>
      <c r="D207" s="177"/>
      <c r="E207" s="177"/>
      <c r="F207" s="177"/>
      <c r="G207" s="177"/>
      <c r="H207" s="177"/>
      <c r="I207" s="177"/>
      <c r="J207" s="177"/>
      <c r="K207" s="177"/>
      <c r="L207" s="177"/>
    </row>
    <row r="208" spans="1:12" s="184" customFormat="1" ht="12.75">
      <c r="A208" s="177"/>
      <c r="B208" s="177"/>
      <c r="C208" s="177"/>
      <c r="D208" s="177"/>
      <c r="E208" s="177"/>
      <c r="F208" s="177"/>
      <c r="G208" s="177"/>
      <c r="H208" s="177"/>
      <c r="I208" s="177"/>
      <c r="J208" s="177"/>
      <c r="K208" s="177"/>
      <c r="L208" s="177"/>
    </row>
    <row r="209" spans="1:12" s="184" customFormat="1" ht="12.75">
      <c r="A209" s="177"/>
      <c r="B209" s="177"/>
      <c r="C209" s="177"/>
      <c r="D209" s="177"/>
      <c r="E209" s="177"/>
      <c r="F209" s="177"/>
      <c r="G209" s="177"/>
      <c r="H209" s="177"/>
      <c r="I209" s="177"/>
      <c r="J209" s="177"/>
      <c r="K209" s="177"/>
      <c r="L209" s="177"/>
    </row>
    <row r="210" spans="1:12" s="184" customFormat="1" ht="12.75">
      <c r="A210" s="177"/>
      <c r="B210" s="177"/>
      <c r="C210" s="177"/>
      <c r="D210" s="177"/>
      <c r="E210" s="177"/>
      <c r="F210" s="177"/>
      <c r="G210" s="177"/>
      <c r="H210" s="177"/>
      <c r="I210" s="177"/>
      <c r="J210" s="177"/>
      <c r="K210" s="177"/>
      <c r="L210" s="177"/>
    </row>
    <row r="211" spans="1:12" s="184" customFormat="1" ht="12.75">
      <c r="A211" s="177"/>
      <c r="B211" s="177"/>
      <c r="C211" s="177"/>
      <c r="D211" s="177"/>
      <c r="E211" s="177"/>
      <c r="F211" s="177"/>
      <c r="G211" s="177"/>
      <c r="H211" s="177"/>
      <c r="I211" s="177"/>
      <c r="J211" s="177"/>
      <c r="K211" s="177"/>
      <c r="L211" s="177"/>
    </row>
    <row r="212" spans="1:12" s="184" customFormat="1" ht="12.75">
      <c r="A212" s="177"/>
      <c r="B212" s="177"/>
      <c r="C212" s="177"/>
      <c r="D212" s="177"/>
      <c r="E212" s="177"/>
      <c r="F212" s="177"/>
      <c r="G212" s="177"/>
      <c r="H212" s="177"/>
      <c r="I212" s="177"/>
      <c r="J212" s="177"/>
      <c r="K212" s="177"/>
      <c r="L212" s="177"/>
    </row>
    <row r="213" spans="1:12" s="184" customFormat="1" ht="12.75">
      <c r="A213" s="177"/>
      <c r="B213" s="177"/>
      <c r="C213" s="177"/>
      <c r="D213" s="177"/>
      <c r="E213" s="177"/>
      <c r="F213" s="177"/>
      <c r="G213" s="177"/>
      <c r="H213" s="177"/>
      <c r="I213" s="177"/>
      <c r="J213" s="177"/>
      <c r="K213" s="177"/>
      <c r="L213" s="177"/>
    </row>
    <row r="214" spans="1:12" s="184" customFormat="1" ht="12.75">
      <c r="A214" s="177"/>
      <c r="B214" s="177"/>
      <c r="C214" s="177"/>
      <c r="D214" s="177"/>
      <c r="E214" s="177"/>
      <c r="F214" s="177"/>
      <c r="G214" s="177"/>
      <c r="H214" s="177"/>
      <c r="I214" s="177"/>
      <c r="J214" s="177"/>
      <c r="K214" s="177"/>
      <c r="L214" s="177"/>
    </row>
  </sheetData>
  <sheetProtection/>
  <mergeCells count="98">
    <mergeCell ref="D55:F55"/>
    <mergeCell ref="G55:L55"/>
    <mergeCell ref="D56:F56"/>
    <mergeCell ref="G56:L56"/>
    <mergeCell ref="D57:F57"/>
    <mergeCell ref="G57:L57"/>
    <mergeCell ref="A50:L50"/>
    <mergeCell ref="A51:C57"/>
    <mergeCell ref="D51:F51"/>
    <mergeCell ref="G51:L51"/>
    <mergeCell ref="D52:F52"/>
    <mergeCell ref="G52:L52"/>
    <mergeCell ref="D53:F53"/>
    <mergeCell ref="G53:L53"/>
    <mergeCell ref="D54:F54"/>
    <mergeCell ref="G54:L54"/>
    <mergeCell ref="A47:L47"/>
    <mergeCell ref="A48:C48"/>
    <mergeCell ref="D48:F48"/>
    <mergeCell ref="G48:L48"/>
    <mergeCell ref="A49:C49"/>
    <mergeCell ref="D49:F49"/>
    <mergeCell ref="G49:L49"/>
    <mergeCell ref="A45:C45"/>
    <mergeCell ref="G45:I45"/>
    <mergeCell ref="J45:L45"/>
    <mergeCell ref="A46:C46"/>
    <mergeCell ref="G46:I46"/>
    <mergeCell ref="J46:L46"/>
    <mergeCell ref="A42:C42"/>
    <mergeCell ref="G42:I42"/>
    <mergeCell ref="J42:L42"/>
    <mergeCell ref="A43:L43"/>
    <mergeCell ref="A44:C44"/>
    <mergeCell ref="G44:I44"/>
    <mergeCell ref="J44:L44"/>
    <mergeCell ref="A39:C39"/>
    <mergeCell ref="G39:I39"/>
    <mergeCell ref="J39:L39"/>
    <mergeCell ref="A40:L40"/>
    <mergeCell ref="A41:C41"/>
    <mergeCell ref="G41:I41"/>
    <mergeCell ref="J41:L41"/>
    <mergeCell ref="A37:C37"/>
    <mergeCell ref="G37:I37"/>
    <mergeCell ref="J37:L37"/>
    <mergeCell ref="A38:C38"/>
    <mergeCell ref="G38:I38"/>
    <mergeCell ref="J38:L38"/>
    <mergeCell ref="A34:L34"/>
    <mergeCell ref="A35:C35"/>
    <mergeCell ref="G35:I35"/>
    <mergeCell ref="J35:L35"/>
    <mergeCell ref="A36:C36"/>
    <mergeCell ref="G36:I36"/>
    <mergeCell ref="J36:L36"/>
    <mergeCell ref="A31:L31"/>
    <mergeCell ref="A32:C32"/>
    <mergeCell ref="G32:I32"/>
    <mergeCell ref="J32:L32"/>
    <mergeCell ref="A33:C33"/>
    <mergeCell ref="G33:I33"/>
    <mergeCell ref="J33:L33"/>
    <mergeCell ref="A28:C28"/>
    <mergeCell ref="G28:I28"/>
    <mergeCell ref="J28:L28"/>
    <mergeCell ref="A29:L29"/>
    <mergeCell ref="A30:C30"/>
    <mergeCell ref="G30:I30"/>
    <mergeCell ref="J30:L30"/>
    <mergeCell ref="A26:C26"/>
    <mergeCell ref="G26:I26"/>
    <mergeCell ref="J26:L26"/>
    <mergeCell ref="A27:C27"/>
    <mergeCell ref="G27:I27"/>
    <mergeCell ref="J27:L27"/>
    <mergeCell ref="A24:C24"/>
    <mergeCell ref="G24:I24"/>
    <mergeCell ref="J24:L24"/>
    <mergeCell ref="A25:C25"/>
    <mergeCell ref="G25:I25"/>
    <mergeCell ref="J25:L25"/>
    <mergeCell ref="A21:L21"/>
    <mergeCell ref="A22:C22"/>
    <mergeCell ref="G22:I22"/>
    <mergeCell ref="J22:L22"/>
    <mergeCell ref="A23:C23"/>
    <mergeCell ref="G23:I23"/>
    <mergeCell ref="J23:L23"/>
    <mergeCell ref="A13:L13"/>
    <mergeCell ref="A14:L18"/>
    <mergeCell ref="A19:C20"/>
    <mergeCell ref="D19:D20"/>
    <mergeCell ref="E19:E20"/>
    <mergeCell ref="F19:F20"/>
    <mergeCell ref="G19:L19"/>
    <mergeCell ref="G20:I20"/>
    <mergeCell ref="J20:L20"/>
  </mergeCells>
  <printOptions/>
  <pageMargins left="0.75" right="0.75" top="1" bottom="1" header="0.5" footer="0.5"/>
  <pageSetup fitToHeight="1" fitToWidth="1"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tabColor indexed="24"/>
  </sheetPr>
  <dimension ref="A1:O54"/>
  <sheetViews>
    <sheetView zoomScale="75" zoomScaleNormal="75" zoomScalePageLayoutView="0" workbookViewId="0" topLeftCell="A1">
      <selection activeCell="C22" sqref="C22"/>
    </sheetView>
  </sheetViews>
  <sheetFormatPr defaultColWidth="9.00390625" defaultRowHeight="12.75"/>
  <cols>
    <col min="1" max="1" width="42.125" style="0" customWidth="1"/>
    <col min="2" max="2" width="23.25390625" style="0" customWidth="1"/>
    <col min="3" max="3" width="20.875" style="0" customWidth="1"/>
    <col min="4" max="4" width="13.25390625" style="0" customWidth="1"/>
    <col min="5" max="5" width="13.125" style="0" customWidth="1"/>
    <col min="6" max="9" width="6.875" style="0" customWidth="1"/>
    <col min="10" max="10" width="12.375" style="0" customWidth="1"/>
    <col min="11" max="11" width="14.25390625" style="0" customWidth="1"/>
    <col min="12" max="12" width="73.375" style="0" customWidth="1"/>
  </cols>
  <sheetData>
    <row r="1" spans="1:13" ht="18.75" customHeight="1">
      <c r="A1" s="499"/>
      <c r="B1" s="414"/>
      <c r="C1" s="92"/>
      <c r="D1" s="71"/>
      <c r="E1" s="71"/>
      <c r="F1" s="71"/>
      <c r="G1" s="71"/>
      <c r="H1" s="71"/>
      <c r="I1" s="71"/>
      <c r="J1" s="71"/>
      <c r="K1" s="71"/>
      <c r="L1" s="71"/>
      <c r="M1" s="2"/>
    </row>
    <row r="2" spans="1:13" ht="18.75" customHeight="1">
      <c r="A2" s="414"/>
      <c r="B2" s="414"/>
      <c r="C2" s="92"/>
      <c r="D2" s="71"/>
      <c r="E2" s="71"/>
      <c r="F2" s="71"/>
      <c r="G2" s="71"/>
      <c r="H2" s="71"/>
      <c r="I2" s="71"/>
      <c r="J2" s="71"/>
      <c r="K2" s="71"/>
      <c r="L2" s="71"/>
      <c r="M2" s="2"/>
    </row>
    <row r="3" spans="1:13" ht="45" customHeight="1">
      <c r="A3" s="414"/>
      <c r="B3" s="414"/>
      <c r="C3" s="92"/>
      <c r="D3" s="71"/>
      <c r="E3" s="71"/>
      <c r="F3" s="71"/>
      <c r="G3" s="71"/>
      <c r="H3" s="71"/>
      <c r="I3" s="71"/>
      <c r="J3" s="71"/>
      <c r="K3" s="71"/>
      <c r="L3" s="71"/>
      <c r="M3" s="2"/>
    </row>
    <row r="4" spans="1:13" ht="39" customHeight="1">
      <c r="A4" s="414"/>
      <c r="B4" s="414"/>
      <c r="C4" s="92"/>
      <c r="D4" s="71"/>
      <c r="E4" s="71"/>
      <c r="F4" s="71"/>
      <c r="G4" s="71"/>
      <c r="H4" s="71"/>
      <c r="I4" s="71"/>
      <c r="J4" s="71"/>
      <c r="K4" s="71"/>
      <c r="L4" s="71"/>
      <c r="M4" s="2"/>
    </row>
    <row r="5" spans="1:13" ht="39" customHeight="1">
      <c r="A5" s="414"/>
      <c r="B5" s="414"/>
      <c r="C5" s="1071" t="s">
        <v>337</v>
      </c>
      <c r="D5" s="1072"/>
      <c r="E5" s="1072"/>
      <c r="F5" s="1072"/>
      <c r="G5" s="1072"/>
      <c r="H5" s="1072"/>
      <c r="I5" s="1072"/>
      <c r="J5" s="1072"/>
      <c r="K5" s="1072"/>
      <c r="L5" s="1072"/>
      <c r="M5" s="2"/>
    </row>
    <row r="6" spans="1:13" ht="41.25" customHeight="1">
      <c r="A6" s="414"/>
      <c r="B6" s="414"/>
      <c r="C6" s="1072"/>
      <c r="D6" s="1072"/>
      <c r="E6" s="1072"/>
      <c r="F6" s="1072"/>
      <c r="G6" s="1072"/>
      <c r="H6" s="1072"/>
      <c r="I6" s="1072"/>
      <c r="J6" s="1072"/>
      <c r="K6" s="1072"/>
      <c r="L6" s="1072"/>
      <c r="M6" s="2"/>
    </row>
    <row r="7" spans="1:13" ht="12.75">
      <c r="A7" s="414"/>
      <c r="B7" s="414"/>
      <c r="C7" s="1072"/>
      <c r="D7" s="1072"/>
      <c r="E7" s="1072"/>
      <c r="F7" s="1072"/>
      <c r="G7" s="1072"/>
      <c r="H7" s="1072"/>
      <c r="I7" s="1072"/>
      <c r="J7" s="1072"/>
      <c r="K7" s="1072"/>
      <c r="L7" s="1072"/>
      <c r="M7" s="2"/>
    </row>
    <row r="8" spans="1:13" ht="15.75" customHeight="1">
      <c r="A8" s="414"/>
      <c r="B8" s="414"/>
      <c r="C8" s="1073" t="s">
        <v>336</v>
      </c>
      <c r="D8" s="414"/>
      <c r="E8" s="414"/>
      <c r="F8" s="414"/>
      <c r="G8" s="414"/>
      <c r="H8" s="414"/>
      <c r="I8" s="414"/>
      <c r="J8" s="414"/>
      <c r="K8" s="414"/>
      <c r="L8" s="73"/>
      <c r="M8" s="2"/>
    </row>
    <row r="9" spans="1:13" ht="25.5" customHeight="1">
      <c r="A9" s="414"/>
      <c r="B9" s="414"/>
      <c r="C9" s="414"/>
      <c r="D9" s="414"/>
      <c r="E9" s="414"/>
      <c r="F9" s="414"/>
      <c r="G9" s="414"/>
      <c r="H9" s="414"/>
      <c r="I9" s="414"/>
      <c r="J9" s="414"/>
      <c r="K9" s="414"/>
      <c r="L9" s="73"/>
      <c r="M9" s="2"/>
    </row>
    <row r="10" spans="1:13" ht="23.25" customHeight="1">
      <c r="A10" s="71"/>
      <c r="B10" s="72"/>
      <c r="C10" s="72"/>
      <c r="D10" s="94"/>
      <c r="E10" s="94"/>
      <c r="F10" s="94"/>
      <c r="G10" s="94"/>
      <c r="H10" s="94"/>
      <c r="I10" s="94"/>
      <c r="J10" s="94"/>
      <c r="K10" s="94"/>
      <c r="L10" s="73"/>
      <c r="M10" s="2"/>
    </row>
    <row r="11" spans="1:4" ht="25.5" customHeight="1">
      <c r="A11" s="74" t="s">
        <v>207</v>
      </c>
      <c r="B11" s="50"/>
      <c r="C11" s="50"/>
      <c r="D11" s="50"/>
    </row>
    <row r="12" spans="1:4" ht="7.5" customHeight="1" thickBot="1">
      <c r="A12" s="49"/>
      <c r="B12" s="50"/>
      <c r="C12" s="50"/>
      <c r="D12" s="50"/>
    </row>
    <row r="13" spans="1:12" ht="31.5" customHeight="1" thickBot="1">
      <c r="A13" s="1074" t="s">
        <v>155</v>
      </c>
      <c r="B13" s="1075"/>
      <c r="C13" s="1075"/>
      <c r="D13" s="1075"/>
      <c r="E13" s="1075"/>
      <c r="F13" s="1075"/>
      <c r="G13" s="1075"/>
      <c r="H13" s="1075"/>
      <c r="I13" s="1075"/>
      <c r="J13" s="1075"/>
      <c r="K13" s="1075"/>
      <c r="L13" s="1076"/>
    </row>
    <row r="14" spans="1:12" ht="27" customHeight="1" thickBot="1">
      <c r="A14" s="1077" t="s">
        <v>5</v>
      </c>
      <c r="B14" s="1080" t="s">
        <v>160</v>
      </c>
      <c r="C14" s="1083" t="s">
        <v>161</v>
      </c>
      <c r="D14" s="1086" t="s">
        <v>159</v>
      </c>
      <c r="E14" s="1087"/>
      <c r="F14" s="1087"/>
      <c r="G14" s="1087"/>
      <c r="H14" s="1087"/>
      <c r="I14" s="1087"/>
      <c r="J14" s="1087"/>
      <c r="K14" s="1088"/>
      <c r="L14" s="1089" t="s">
        <v>8</v>
      </c>
    </row>
    <row r="15" spans="1:12" ht="19.5" customHeight="1">
      <c r="A15" s="1078"/>
      <c r="B15" s="1081"/>
      <c r="C15" s="1084"/>
      <c r="D15" s="1092" t="s">
        <v>156</v>
      </c>
      <c r="E15" s="1093"/>
      <c r="F15" s="1096" t="s">
        <v>157</v>
      </c>
      <c r="G15" s="1087"/>
      <c r="H15" s="1097"/>
      <c r="I15" s="1098"/>
      <c r="J15" s="1103" t="s">
        <v>158</v>
      </c>
      <c r="K15" s="1104"/>
      <c r="L15" s="1090"/>
    </row>
    <row r="16" spans="1:13" ht="24" customHeight="1" thickBot="1">
      <c r="A16" s="1079"/>
      <c r="B16" s="1082"/>
      <c r="C16" s="1085"/>
      <c r="D16" s="1094"/>
      <c r="E16" s="1095"/>
      <c r="F16" s="1099"/>
      <c r="G16" s="1100"/>
      <c r="H16" s="1101"/>
      <c r="I16" s="1102"/>
      <c r="J16" s="1095"/>
      <c r="K16" s="1105"/>
      <c r="L16" s="1091"/>
      <c r="M16" s="32"/>
    </row>
    <row r="17" spans="1:13" ht="27.75" customHeight="1" thickBot="1">
      <c r="A17" s="1106" t="s">
        <v>69</v>
      </c>
      <c r="B17" s="1107"/>
      <c r="C17" s="1107"/>
      <c r="D17" s="1107"/>
      <c r="E17" s="1107"/>
      <c r="F17" s="1107"/>
      <c r="G17" s="1107"/>
      <c r="H17" s="1107"/>
      <c r="I17" s="1107"/>
      <c r="J17" s="1107"/>
      <c r="K17" s="1107"/>
      <c r="L17" s="1108"/>
      <c r="M17" s="32"/>
    </row>
    <row r="18" spans="1:13" ht="45.75" customHeight="1">
      <c r="A18" s="141" t="s">
        <v>162</v>
      </c>
      <c r="B18" s="107" t="s">
        <v>65</v>
      </c>
      <c r="C18" s="108">
        <v>8</v>
      </c>
      <c r="D18" s="1109">
        <v>201.9</v>
      </c>
      <c r="E18" s="1110"/>
      <c r="F18" s="1111">
        <f>J18+6</f>
        <v>186</v>
      </c>
      <c r="G18" s="1111"/>
      <c r="H18" s="1112"/>
      <c r="I18" s="1112"/>
      <c r="J18" s="1110">
        <v>180</v>
      </c>
      <c r="K18" s="1113"/>
      <c r="L18" s="1118" t="s">
        <v>66</v>
      </c>
      <c r="M18" s="32"/>
    </row>
    <row r="19" spans="1:15" ht="47.25" customHeight="1">
      <c r="A19" s="139" t="s">
        <v>163</v>
      </c>
      <c r="B19" s="98" t="s">
        <v>65</v>
      </c>
      <c r="C19" s="99">
        <v>10</v>
      </c>
      <c r="D19" s="1114">
        <v>135</v>
      </c>
      <c r="E19" s="1115"/>
      <c r="F19" s="1116">
        <f>J19+5</f>
        <v>123</v>
      </c>
      <c r="G19" s="1116"/>
      <c r="H19" s="401"/>
      <c r="I19" s="401"/>
      <c r="J19" s="1115">
        <v>118</v>
      </c>
      <c r="K19" s="1117"/>
      <c r="L19" s="1119"/>
      <c r="M19" s="78"/>
      <c r="N19" s="78"/>
      <c r="O19" s="79"/>
    </row>
    <row r="20" spans="1:15" ht="47.25" customHeight="1" thickBot="1">
      <c r="A20" s="140" t="s">
        <v>164</v>
      </c>
      <c r="B20" s="101" t="s">
        <v>65</v>
      </c>
      <c r="C20" s="102">
        <v>10</v>
      </c>
      <c r="D20" s="1120">
        <v>110.5</v>
      </c>
      <c r="E20" s="1121"/>
      <c r="F20" s="1122">
        <f>J20+4</f>
        <v>101</v>
      </c>
      <c r="G20" s="1122"/>
      <c r="H20" s="439"/>
      <c r="I20" s="439"/>
      <c r="J20" s="1121">
        <v>97</v>
      </c>
      <c r="K20" s="1123"/>
      <c r="L20" s="103" t="s">
        <v>18</v>
      </c>
      <c r="M20" s="78"/>
      <c r="N20" s="78"/>
      <c r="O20" s="79"/>
    </row>
    <row r="21" spans="1:15" ht="30" customHeight="1" thickBot="1">
      <c r="A21" s="1106" t="s">
        <v>165</v>
      </c>
      <c r="B21" s="1107"/>
      <c r="C21" s="1107"/>
      <c r="D21" s="1107"/>
      <c r="E21" s="1107"/>
      <c r="F21" s="1107"/>
      <c r="G21" s="1107"/>
      <c r="H21" s="1107"/>
      <c r="I21" s="1107"/>
      <c r="J21" s="1107"/>
      <c r="K21" s="1107"/>
      <c r="L21" s="1108"/>
      <c r="M21" s="78"/>
      <c r="N21" s="78"/>
      <c r="O21" s="79"/>
    </row>
    <row r="22" spans="1:15" ht="75" customHeight="1">
      <c r="A22" s="141" t="s">
        <v>166</v>
      </c>
      <c r="B22" s="107" t="s">
        <v>67</v>
      </c>
      <c r="C22" s="108">
        <v>8</v>
      </c>
      <c r="D22" s="1109">
        <v>220</v>
      </c>
      <c r="E22" s="1110"/>
      <c r="F22" s="1111">
        <f>J22+6</f>
        <v>183</v>
      </c>
      <c r="G22" s="1111"/>
      <c r="H22" s="1112"/>
      <c r="I22" s="1112"/>
      <c r="J22" s="1110">
        <v>177</v>
      </c>
      <c r="K22" s="1113"/>
      <c r="L22" s="109" t="s">
        <v>68</v>
      </c>
      <c r="M22" s="78"/>
      <c r="N22" s="78"/>
      <c r="O22" s="79"/>
    </row>
    <row r="23" spans="1:15" ht="66" customHeight="1">
      <c r="A23" s="139" t="s">
        <v>167</v>
      </c>
      <c r="B23" s="98" t="s">
        <v>67</v>
      </c>
      <c r="C23" s="99">
        <v>10</v>
      </c>
      <c r="D23" s="1114">
        <v>133</v>
      </c>
      <c r="E23" s="1115"/>
      <c r="F23" s="1116">
        <f>J23+5</f>
        <v>127</v>
      </c>
      <c r="G23" s="1116"/>
      <c r="H23" s="401"/>
      <c r="I23" s="401"/>
      <c r="J23" s="1115">
        <v>122</v>
      </c>
      <c r="K23" s="1117"/>
      <c r="L23" s="77" t="s">
        <v>36</v>
      </c>
      <c r="M23" s="78"/>
      <c r="N23" s="78"/>
      <c r="O23" s="79"/>
    </row>
    <row r="24" spans="1:15" ht="66" customHeight="1">
      <c r="A24" s="142" t="s">
        <v>168</v>
      </c>
      <c r="B24" s="98" t="s">
        <v>67</v>
      </c>
      <c r="C24" s="104">
        <v>10</v>
      </c>
      <c r="D24" s="1114">
        <v>137.2</v>
      </c>
      <c r="E24" s="1115"/>
      <c r="F24" s="1116">
        <f>J24+4</f>
        <v>127</v>
      </c>
      <c r="G24" s="1116"/>
      <c r="H24" s="401"/>
      <c r="I24" s="401"/>
      <c r="J24" s="1115">
        <v>123</v>
      </c>
      <c r="K24" s="1117"/>
      <c r="L24" s="105" t="s">
        <v>37</v>
      </c>
      <c r="M24" s="78"/>
      <c r="N24" s="78"/>
      <c r="O24" s="79"/>
    </row>
    <row r="25" spans="1:15" ht="71.25" customHeight="1" thickBot="1">
      <c r="A25" s="140" t="s">
        <v>169</v>
      </c>
      <c r="B25" s="101" t="s">
        <v>67</v>
      </c>
      <c r="C25" s="102">
        <v>10</v>
      </c>
      <c r="D25" s="1120">
        <v>119</v>
      </c>
      <c r="E25" s="1121"/>
      <c r="F25" s="1122">
        <f>J25+4</f>
        <v>114</v>
      </c>
      <c r="G25" s="1122"/>
      <c r="H25" s="439"/>
      <c r="I25" s="439"/>
      <c r="J25" s="1121">
        <v>110</v>
      </c>
      <c r="K25" s="1123"/>
      <c r="L25" s="110" t="s">
        <v>70</v>
      </c>
      <c r="M25" s="78"/>
      <c r="N25" s="78"/>
      <c r="O25" s="79"/>
    </row>
    <row r="26" spans="1:12" ht="32.25" customHeight="1" thickBot="1">
      <c r="A26" s="1106" t="s">
        <v>74</v>
      </c>
      <c r="B26" s="1107"/>
      <c r="C26" s="1107"/>
      <c r="D26" s="1107"/>
      <c r="E26" s="1107"/>
      <c r="F26" s="1107"/>
      <c r="G26" s="1107"/>
      <c r="H26" s="1107"/>
      <c r="I26" s="1107"/>
      <c r="J26" s="1107"/>
      <c r="K26" s="1107"/>
      <c r="L26" s="1108"/>
    </row>
    <row r="27" spans="1:12" ht="60.75" customHeight="1" thickBot="1">
      <c r="A27" s="143" t="s">
        <v>170</v>
      </c>
      <c r="B27" s="111" t="s">
        <v>67</v>
      </c>
      <c r="C27" s="112">
        <v>10</v>
      </c>
      <c r="D27" s="1134">
        <v>222.6</v>
      </c>
      <c r="E27" s="1135"/>
      <c r="F27" s="1136">
        <f>J27+6</f>
        <v>206</v>
      </c>
      <c r="G27" s="1136"/>
      <c r="H27" s="1133"/>
      <c r="I27" s="1133"/>
      <c r="J27" s="1136">
        <v>200</v>
      </c>
      <c r="K27" s="1137"/>
      <c r="L27" s="113" t="s">
        <v>70</v>
      </c>
    </row>
    <row r="28" spans="1:12" ht="33.75" customHeight="1" thickBot="1">
      <c r="A28" s="1106" t="s">
        <v>72</v>
      </c>
      <c r="B28" s="1107"/>
      <c r="C28" s="1107"/>
      <c r="D28" s="1107"/>
      <c r="E28" s="1107"/>
      <c r="F28" s="1107"/>
      <c r="G28" s="1107"/>
      <c r="H28" s="1107"/>
      <c r="I28" s="1107"/>
      <c r="J28" s="1107"/>
      <c r="K28" s="1107"/>
      <c r="L28" s="1108"/>
    </row>
    <row r="29" spans="1:12" ht="126" customHeight="1">
      <c r="A29" s="141" t="s">
        <v>171</v>
      </c>
      <c r="B29" s="107" t="s">
        <v>67</v>
      </c>
      <c r="C29" s="108">
        <v>10</v>
      </c>
      <c r="D29" s="1126">
        <f>F29+6</f>
        <v>183</v>
      </c>
      <c r="E29" s="1127"/>
      <c r="F29" s="1128">
        <f>J29+6</f>
        <v>177</v>
      </c>
      <c r="G29" s="1128"/>
      <c r="H29" s="1112"/>
      <c r="I29" s="1112"/>
      <c r="J29" s="1128">
        <v>171</v>
      </c>
      <c r="K29" s="1129"/>
      <c r="L29" s="106" t="s">
        <v>172</v>
      </c>
    </row>
    <row r="30" spans="1:12" ht="74.25" customHeight="1" thickBot="1">
      <c r="A30" s="140" t="s">
        <v>77</v>
      </c>
      <c r="B30" s="101" t="s">
        <v>67</v>
      </c>
      <c r="C30" s="102">
        <v>20</v>
      </c>
      <c r="D30" s="1142">
        <v>171</v>
      </c>
      <c r="E30" s="1143"/>
      <c r="F30" s="1124">
        <f>J30+4</f>
        <v>166</v>
      </c>
      <c r="G30" s="1124"/>
      <c r="H30" s="439"/>
      <c r="I30" s="439"/>
      <c r="J30" s="1124">
        <v>162</v>
      </c>
      <c r="K30" s="1125"/>
      <c r="L30" s="81" t="s">
        <v>173</v>
      </c>
    </row>
    <row r="31" spans="1:12" ht="30" customHeight="1" thickBot="1">
      <c r="A31" s="1106" t="s">
        <v>73</v>
      </c>
      <c r="B31" s="1107"/>
      <c r="C31" s="1107"/>
      <c r="D31" s="1107"/>
      <c r="E31" s="1107"/>
      <c r="F31" s="1107"/>
      <c r="G31" s="1107"/>
      <c r="H31" s="1107"/>
      <c r="I31" s="1107"/>
      <c r="J31" s="1107"/>
      <c r="K31" s="1107"/>
      <c r="L31" s="1108"/>
    </row>
    <row r="32" spans="1:12" ht="109.5" customHeight="1">
      <c r="A32" s="141" t="s">
        <v>174</v>
      </c>
      <c r="B32" s="107" t="s">
        <v>71</v>
      </c>
      <c r="C32" s="108">
        <v>15</v>
      </c>
      <c r="D32" s="1109">
        <v>202</v>
      </c>
      <c r="E32" s="1110"/>
      <c r="F32" s="1111">
        <f>J32+6</f>
        <v>195</v>
      </c>
      <c r="G32" s="1111"/>
      <c r="H32" s="1112"/>
      <c r="I32" s="1112"/>
      <c r="J32" s="1110">
        <v>189</v>
      </c>
      <c r="K32" s="1113"/>
      <c r="L32" s="106" t="s">
        <v>176</v>
      </c>
    </row>
    <row r="33" spans="1:12" ht="75.75" customHeight="1" thickBot="1">
      <c r="A33" s="139" t="s">
        <v>175</v>
      </c>
      <c r="B33" s="107" t="s">
        <v>71</v>
      </c>
      <c r="C33" s="99">
        <v>10</v>
      </c>
      <c r="D33" s="1109">
        <f>F33+6</f>
        <v>183</v>
      </c>
      <c r="E33" s="1110"/>
      <c r="F33" s="1111">
        <f>J33+6</f>
        <v>177</v>
      </c>
      <c r="G33" s="1111"/>
      <c r="H33" s="1112"/>
      <c r="I33" s="1112"/>
      <c r="J33" s="1115">
        <v>171</v>
      </c>
      <c r="K33" s="1117"/>
      <c r="L33" s="80" t="s">
        <v>41</v>
      </c>
    </row>
    <row r="34" spans="1:12" ht="36.75" customHeight="1" thickBot="1">
      <c r="A34" s="1106" t="s">
        <v>177</v>
      </c>
      <c r="B34" s="1107"/>
      <c r="C34" s="1107"/>
      <c r="D34" s="1107"/>
      <c r="E34" s="1107"/>
      <c r="F34" s="1107"/>
      <c r="G34" s="1107"/>
      <c r="H34" s="1107"/>
      <c r="I34" s="1107"/>
      <c r="J34" s="1107"/>
      <c r="K34" s="1107"/>
      <c r="L34" s="1108"/>
    </row>
    <row r="35" spans="1:12" ht="60.75" customHeight="1">
      <c r="A35" s="139" t="s">
        <v>178</v>
      </c>
      <c r="B35" s="107" t="s">
        <v>67</v>
      </c>
      <c r="C35" s="99">
        <v>8</v>
      </c>
      <c r="D35" s="1109">
        <f>F35+6</f>
        <v>199</v>
      </c>
      <c r="E35" s="1110"/>
      <c r="F35" s="1111">
        <f>J35+6</f>
        <v>193</v>
      </c>
      <c r="G35" s="1111"/>
      <c r="H35" s="1112"/>
      <c r="I35" s="1112"/>
      <c r="J35" s="1110">
        <v>187</v>
      </c>
      <c r="K35" s="1113"/>
      <c r="L35" s="114" t="s">
        <v>19</v>
      </c>
    </row>
    <row r="36" spans="1:12" ht="60.75" customHeight="1" thickBot="1">
      <c r="A36" s="139" t="s">
        <v>179</v>
      </c>
      <c r="B36" s="101" t="s">
        <v>67</v>
      </c>
      <c r="C36" s="99">
        <v>8</v>
      </c>
      <c r="D36" s="1109">
        <v>222</v>
      </c>
      <c r="E36" s="1110"/>
      <c r="F36" s="1111">
        <f>J36+6</f>
        <v>215</v>
      </c>
      <c r="G36" s="1111"/>
      <c r="H36" s="1112"/>
      <c r="I36" s="1112"/>
      <c r="J36" s="1115">
        <v>209</v>
      </c>
      <c r="K36" s="1117"/>
      <c r="L36" s="114" t="s">
        <v>20</v>
      </c>
    </row>
    <row r="37" spans="1:12" ht="34.5" customHeight="1" thickBot="1">
      <c r="A37" s="1106" t="s">
        <v>75</v>
      </c>
      <c r="B37" s="1107"/>
      <c r="C37" s="1107"/>
      <c r="D37" s="1107"/>
      <c r="E37" s="1107"/>
      <c r="F37" s="1107"/>
      <c r="G37" s="1107"/>
      <c r="H37" s="1107"/>
      <c r="I37" s="1107"/>
      <c r="J37" s="1107"/>
      <c r="K37" s="1107"/>
      <c r="L37" s="1108"/>
    </row>
    <row r="38" spans="1:12" ht="60.75" customHeight="1" thickBot="1">
      <c r="A38" s="139" t="s">
        <v>180</v>
      </c>
      <c r="B38" s="111" t="s">
        <v>67</v>
      </c>
      <c r="C38" s="112">
        <v>10</v>
      </c>
      <c r="D38" s="1109">
        <v>219</v>
      </c>
      <c r="E38" s="1110"/>
      <c r="F38" s="1111">
        <f>J38+7</f>
        <v>202</v>
      </c>
      <c r="G38" s="1111"/>
      <c r="H38" s="1112"/>
      <c r="I38" s="1112"/>
      <c r="J38" s="1115">
        <v>195</v>
      </c>
      <c r="K38" s="1117"/>
      <c r="L38" s="114" t="s">
        <v>76</v>
      </c>
    </row>
    <row r="39" spans="1:12" ht="36.75" customHeight="1" thickBot="1">
      <c r="A39" s="1106" t="s">
        <v>78</v>
      </c>
      <c r="B39" s="1107"/>
      <c r="C39" s="1107"/>
      <c r="D39" s="1107"/>
      <c r="E39" s="1107"/>
      <c r="F39" s="1107"/>
      <c r="G39" s="1107"/>
      <c r="H39" s="1107"/>
      <c r="I39" s="1107"/>
      <c r="J39" s="1107"/>
      <c r="K39" s="1107"/>
      <c r="L39" s="1108"/>
    </row>
    <row r="40" spans="1:12" ht="68.25" customHeight="1" thickBot="1">
      <c r="A40" s="143" t="s">
        <v>181</v>
      </c>
      <c r="B40" s="111" t="s">
        <v>67</v>
      </c>
      <c r="C40" s="112">
        <v>10</v>
      </c>
      <c r="D40" s="1130">
        <f>F40+5</f>
        <v>153</v>
      </c>
      <c r="E40" s="1131"/>
      <c r="F40" s="1132">
        <f>J40+5</f>
        <v>148</v>
      </c>
      <c r="G40" s="1132"/>
      <c r="H40" s="1133"/>
      <c r="I40" s="1133"/>
      <c r="J40" s="1131">
        <v>143</v>
      </c>
      <c r="K40" s="1148"/>
      <c r="L40" s="115" t="s">
        <v>182</v>
      </c>
    </row>
    <row r="41" spans="1:12" ht="36" customHeight="1" thickBot="1">
      <c r="A41" s="1106" t="s">
        <v>54</v>
      </c>
      <c r="B41" s="1107"/>
      <c r="C41" s="1107"/>
      <c r="D41" s="1107"/>
      <c r="E41" s="1107"/>
      <c r="F41" s="1107"/>
      <c r="G41" s="1107"/>
      <c r="H41" s="1107"/>
      <c r="I41" s="1107"/>
      <c r="J41" s="1107"/>
      <c r="K41" s="1107"/>
      <c r="L41" s="1108"/>
    </row>
    <row r="42" spans="1:12" ht="48.75" customHeight="1">
      <c r="A42" s="1149" t="s">
        <v>17</v>
      </c>
      <c r="B42" s="1144" t="s">
        <v>184</v>
      </c>
      <c r="C42" s="1144" t="s">
        <v>185</v>
      </c>
      <c r="D42" s="1149" t="s">
        <v>52</v>
      </c>
      <c r="E42" s="1149"/>
      <c r="F42" s="1149"/>
      <c r="G42" s="1149"/>
      <c r="H42" s="1149"/>
      <c r="I42" s="1149"/>
      <c r="J42" s="1149"/>
      <c r="K42" s="1149"/>
      <c r="L42" s="1154" t="s">
        <v>192</v>
      </c>
    </row>
    <row r="43" spans="1:12" ht="36" customHeight="1">
      <c r="A43" s="1155"/>
      <c r="B43" s="1145"/>
      <c r="C43" s="1145"/>
      <c r="D43" s="1146" t="s">
        <v>131</v>
      </c>
      <c r="E43" s="1147"/>
      <c r="F43" s="1146" t="s">
        <v>186</v>
      </c>
      <c r="G43" s="1151"/>
      <c r="H43" s="1152"/>
      <c r="I43" s="1153"/>
      <c r="J43" s="1146" t="s">
        <v>187</v>
      </c>
      <c r="K43" s="1147"/>
      <c r="L43" s="1144"/>
    </row>
    <row r="44" spans="1:12" ht="51" customHeight="1">
      <c r="A44" s="138" t="s">
        <v>183</v>
      </c>
      <c r="B44" s="100" t="s">
        <v>107</v>
      </c>
      <c r="C44" s="116" t="s">
        <v>191</v>
      </c>
      <c r="D44" s="1109">
        <f>F44+10</f>
        <v>277</v>
      </c>
      <c r="E44" s="1110"/>
      <c r="F44" s="1111">
        <f>J44+10</f>
        <v>267</v>
      </c>
      <c r="G44" s="1111"/>
      <c r="H44" s="1112"/>
      <c r="I44" s="1112"/>
      <c r="J44" s="1110">
        <v>257</v>
      </c>
      <c r="K44" s="1113"/>
      <c r="L44" s="1150" t="s">
        <v>188</v>
      </c>
    </row>
    <row r="45" spans="1:12" ht="48" customHeight="1">
      <c r="A45" s="139" t="s">
        <v>189</v>
      </c>
      <c r="B45" s="98" t="s">
        <v>107</v>
      </c>
      <c r="C45" s="117" t="s">
        <v>191</v>
      </c>
      <c r="D45" s="1114">
        <f>F45+10</f>
        <v>277</v>
      </c>
      <c r="E45" s="1115"/>
      <c r="F45" s="1116">
        <f>J45+10</f>
        <v>267</v>
      </c>
      <c r="G45" s="1116"/>
      <c r="H45" s="401"/>
      <c r="I45" s="401"/>
      <c r="J45" s="1115">
        <v>257</v>
      </c>
      <c r="K45" s="1117"/>
      <c r="L45" s="575"/>
    </row>
    <row r="46" spans="1:13" ht="49.5" customHeight="1" thickBot="1">
      <c r="A46" s="140" t="s">
        <v>190</v>
      </c>
      <c r="B46" s="101" t="s">
        <v>107</v>
      </c>
      <c r="C46" s="118" t="s">
        <v>191</v>
      </c>
      <c r="D46" s="1138">
        <f>F46+10</f>
        <v>237</v>
      </c>
      <c r="E46" s="1139"/>
      <c r="F46" s="1140">
        <f>J46+10</f>
        <v>227</v>
      </c>
      <c r="G46" s="1140"/>
      <c r="H46" s="1141"/>
      <c r="I46" s="1141"/>
      <c r="J46" s="1124">
        <v>217</v>
      </c>
      <c r="K46" s="1125"/>
      <c r="L46" s="576"/>
      <c r="M46" s="48"/>
    </row>
    <row r="47" spans="1:9" ht="17.25" customHeight="1">
      <c r="A47" s="76" t="s">
        <v>196</v>
      </c>
      <c r="E47" s="5"/>
      <c r="F47" s="5"/>
      <c r="G47" s="5"/>
      <c r="H47" s="6"/>
      <c r="I47" s="7"/>
    </row>
    <row r="48" spans="1:9" ht="23.25">
      <c r="A48" s="76" t="s">
        <v>197</v>
      </c>
      <c r="B48" s="75" t="s">
        <v>126</v>
      </c>
      <c r="C48" s="60"/>
      <c r="D48" s="62"/>
      <c r="E48" s="3"/>
      <c r="F48" s="3"/>
      <c r="G48" s="3"/>
      <c r="H48" s="3"/>
      <c r="I48" s="3"/>
    </row>
    <row r="49" spans="1:9" ht="19.5" customHeight="1">
      <c r="A49" s="76" t="s">
        <v>198</v>
      </c>
      <c r="B49" s="75" t="s">
        <v>127</v>
      </c>
      <c r="C49" s="60"/>
      <c r="D49" s="62"/>
      <c r="E49" s="3"/>
      <c r="F49" s="3"/>
      <c r="G49" s="3"/>
      <c r="H49" s="3"/>
      <c r="I49" s="3"/>
    </row>
    <row r="50" spans="1:4" ht="19.5" customHeight="1">
      <c r="A50" s="76" t="s">
        <v>199</v>
      </c>
      <c r="B50" s="75" t="s">
        <v>105</v>
      </c>
      <c r="C50" s="60"/>
      <c r="D50" s="62"/>
    </row>
    <row r="51" spans="1:4" ht="19.5" customHeight="1">
      <c r="A51" s="76" t="s">
        <v>194</v>
      </c>
      <c r="B51" s="75" t="s">
        <v>128</v>
      </c>
      <c r="C51" s="60"/>
      <c r="D51" s="62"/>
    </row>
    <row r="52" spans="1:2" ht="19.5" customHeight="1">
      <c r="A52" s="76" t="s">
        <v>195</v>
      </c>
      <c r="B52" s="59"/>
    </row>
    <row r="53" ht="19.5" customHeight="1">
      <c r="B53" s="16"/>
    </row>
    <row r="54" spans="1:2" ht="19.5" customHeight="1">
      <c r="A54" s="18"/>
      <c r="B54" s="16"/>
    </row>
  </sheetData>
  <sheetProtection/>
  <mergeCells count="88">
    <mergeCell ref="L44:L46"/>
    <mergeCell ref="F43:I43"/>
    <mergeCell ref="D45:E45"/>
    <mergeCell ref="D44:E44"/>
    <mergeCell ref="L42:L43"/>
    <mergeCell ref="A42:A43"/>
    <mergeCell ref="F44:I44"/>
    <mergeCell ref="J44:K44"/>
    <mergeCell ref="J38:K38"/>
    <mergeCell ref="A37:L37"/>
    <mergeCell ref="A39:L39"/>
    <mergeCell ref="B42:B43"/>
    <mergeCell ref="D43:E43"/>
    <mergeCell ref="J43:K43"/>
    <mergeCell ref="J40:K40"/>
    <mergeCell ref="C42:C43"/>
    <mergeCell ref="D42:K42"/>
    <mergeCell ref="A41:L41"/>
    <mergeCell ref="A1:B9"/>
    <mergeCell ref="F33:I33"/>
    <mergeCell ref="J33:K33"/>
    <mergeCell ref="A34:L34"/>
    <mergeCell ref="D33:E33"/>
    <mergeCell ref="D35:E35"/>
    <mergeCell ref="F35:I35"/>
    <mergeCell ref="J35:K35"/>
    <mergeCell ref="D30:E30"/>
    <mergeCell ref="F30:I30"/>
    <mergeCell ref="D36:E36"/>
    <mergeCell ref="F36:I36"/>
    <mergeCell ref="J36:K36"/>
    <mergeCell ref="D38:E38"/>
    <mergeCell ref="F38:I38"/>
    <mergeCell ref="D46:E46"/>
    <mergeCell ref="F46:I46"/>
    <mergeCell ref="J46:K46"/>
    <mergeCell ref="F45:I45"/>
    <mergeCell ref="J45:K45"/>
    <mergeCell ref="D40:E40"/>
    <mergeCell ref="F40:I40"/>
    <mergeCell ref="F24:I24"/>
    <mergeCell ref="D24:E24"/>
    <mergeCell ref="A28:L28"/>
    <mergeCell ref="A26:L26"/>
    <mergeCell ref="D27:E27"/>
    <mergeCell ref="F27:I27"/>
    <mergeCell ref="J27:K27"/>
    <mergeCell ref="A31:L31"/>
    <mergeCell ref="J30:K30"/>
    <mergeCell ref="D32:E32"/>
    <mergeCell ref="F32:I32"/>
    <mergeCell ref="J32:K32"/>
    <mergeCell ref="D29:E29"/>
    <mergeCell ref="F29:I29"/>
    <mergeCell ref="J29:K29"/>
    <mergeCell ref="D23:E23"/>
    <mergeCell ref="F23:I23"/>
    <mergeCell ref="J23:K23"/>
    <mergeCell ref="D25:E25"/>
    <mergeCell ref="F25:I25"/>
    <mergeCell ref="J25:K25"/>
    <mergeCell ref="J24:K24"/>
    <mergeCell ref="D20:E20"/>
    <mergeCell ref="F20:I20"/>
    <mergeCell ref="J20:K20"/>
    <mergeCell ref="D22:E22"/>
    <mergeCell ref="F22:I22"/>
    <mergeCell ref="J22:K22"/>
    <mergeCell ref="A21:L21"/>
    <mergeCell ref="J15:K16"/>
    <mergeCell ref="A17:L17"/>
    <mergeCell ref="D18:E18"/>
    <mergeCell ref="F18:I18"/>
    <mergeCell ref="J18:K18"/>
    <mergeCell ref="D19:E19"/>
    <mergeCell ref="F19:I19"/>
    <mergeCell ref="J19:K19"/>
    <mergeCell ref="L18:L19"/>
    <mergeCell ref="C5:L7"/>
    <mergeCell ref="C8:K9"/>
    <mergeCell ref="A13:L13"/>
    <mergeCell ref="A14:A16"/>
    <mergeCell ref="B14:B16"/>
    <mergeCell ref="C14:C16"/>
    <mergeCell ref="D14:K14"/>
    <mergeCell ref="L14:L16"/>
    <mergeCell ref="D15:E16"/>
    <mergeCell ref="F15:I16"/>
  </mergeCells>
  <printOptions/>
  <pageMargins left="0.7874015748031497" right="0.7874015748031497" top="0.984251968503937" bottom="0.984251968503937" header="0.5118110236220472" footer="0.5118110236220472"/>
  <pageSetup horizontalDpi="600" verticalDpi="600" orientation="portrait" paperSize="9" scale="33" r:id="rId2"/>
  <drawing r:id="rId1"/>
</worksheet>
</file>

<file path=xl/worksheets/sheet9.xml><?xml version="1.0" encoding="utf-8"?>
<worksheet xmlns="http://schemas.openxmlformats.org/spreadsheetml/2006/main" xmlns:r="http://schemas.openxmlformats.org/officeDocument/2006/relationships">
  <sheetPr>
    <tabColor indexed="24"/>
  </sheetPr>
  <dimension ref="A1:M50"/>
  <sheetViews>
    <sheetView view="pageBreakPreview" zoomScale="80" zoomScaleSheetLayoutView="80" workbookViewId="0" topLeftCell="A40">
      <selection activeCell="F46" sqref="F46:L47"/>
    </sheetView>
  </sheetViews>
  <sheetFormatPr defaultColWidth="9.00390625" defaultRowHeight="12.75"/>
  <cols>
    <col min="1" max="2" width="20.375" style="0" customWidth="1"/>
    <col min="3" max="3" width="15.25390625" style="0" customWidth="1"/>
    <col min="4" max="4" width="15.125" style="0" customWidth="1"/>
    <col min="5" max="5" width="22.25390625" style="0" customWidth="1"/>
    <col min="6" max="6" width="9.25390625" style="0" customWidth="1"/>
    <col min="7" max="7" width="20.00390625" style="0" customWidth="1"/>
    <col min="8" max="8" width="10.75390625" style="0" customWidth="1"/>
    <col min="9" max="9" width="11.25390625" style="0" customWidth="1"/>
    <col min="10" max="10" width="11.75390625" style="0" customWidth="1"/>
    <col min="11" max="11" width="12.25390625" style="0" customWidth="1"/>
    <col min="12" max="12" width="42.375" style="0" customWidth="1"/>
  </cols>
  <sheetData>
    <row r="1" spans="1:12" ht="21" customHeight="1">
      <c r="A1" s="167"/>
      <c r="B1" s="167"/>
      <c r="C1" s="167"/>
      <c r="D1" s="167"/>
      <c r="E1" s="167"/>
      <c r="F1" s="167"/>
      <c r="G1" s="167"/>
      <c r="H1" s="167"/>
      <c r="I1" s="167"/>
      <c r="J1" s="167"/>
      <c r="K1" s="167"/>
      <c r="L1" s="167"/>
    </row>
    <row r="2" spans="1:12" ht="21" customHeight="1">
      <c r="A2" s="167"/>
      <c r="B2" s="167"/>
      <c r="C2" s="167"/>
      <c r="D2" s="167"/>
      <c r="E2" s="167"/>
      <c r="F2" s="167"/>
      <c r="G2" s="167"/>
      <c r="H2" s="167"/>
      <c r="I2" s="167"/>
      <c r="J2" s="167"/>
      <c r="K2" s="167"/>
      <c r="L2" s="167"/>
    </row>
    <row r="3" spans="1:12" ht="21" customHeight="1">
      <c r="A3" s="167"/>
      <c r="B3" s="167"/>
      <c r="C3" s="167"/>
      <c r="D3" s="167"/>
      <c r="E3" s="167"/>
      <c r="F3" s="167"/>
      <c r="G3" s="167"/>
      <c r="H3" s="167"/>
      <c r="I3" s="167"/>
      <c r="J3" s="167"/>
      <c r="K3" s="167"/>
      <c r="L3" s="167"/>
    </row>
    <row r="4" spans="1:12" ht="21" customHeight="1">
      <c r="A4" s="167"/>
      <c r="B4" s="167"/>
      <c r="C4" s="167"/>
      <c r="D4" s="167"/>
      <c r="E4" s="167"/>
      <c r="F4" s="167"/>
      <c r="G4" s="167"/>
      <c r="H4" s="167"/>
      <c r="I4" s="167"/>
      <c r="J4" s="167"/>
      <c r="K4" s="167"/>
      <c r="L4" s="167"/>
    </row>
    <row r="5" spans="1:12" ht="21" customHeight="1">
      <c r="A5" s="167"/>
      <c r="B5" s="167"/>
      <c r="C5" s="226" t="s">
        <v>333</v>
      </c>
      <c r="D5" s="167"/>
      <c r="E5" s="167"/>
      <c r="F5" s="167"/>
      <c r="G5" s="167"/>
      <c r="H5" s="167"/>
      <c r="I5" s="167"/>
      <c r="J5" s="167"/>
      <c r="K5" s="167"/>
      <c r="L5" s="167"/>
    </row>
    <row r="6" spans="1:12" ht="27" customHeight="1">
      <c r="A6" s="224"/>
      <c r="B6" s="167"/>
      <c r="C6" s="227" t="s">
        <v>338</v>
      </c>
      <c r="D6" s="167"/>
      <c r="E6" s="167"/>
      <c r="F6" s="167"/>
      <c r="G6" s="167"/>
      <c r="H6" s="167"/>
      <c r="I6" s="167"/>
      <c r="J6" s="167"/>
      <c r="K6" s="167"/>
      <c r="L6" s="167"/>
    </row>
    <row r="7" spans="1:12" ht="15.75">
      <c r="A7" s="225"/>
      <c r="B7" s="167"/>
      <c r="C7" s="167"/>
      <c r="D7" s="167"/>
      <c r="E7" s="167"/>
      <c r="F7" s="167"/>
      <c r="G7" s="167"/>
      <c r="H7" s="167"/>
      <c r="I7" s="167"/>
      <c r="J7" s="167"/>
      <c r="K7" s="167"/>
      <c r="L7" s="167"/>
    </row>
    <row r="8" spans="1:12" ht="15.75">
      <c r="A8" s="225"/>
      <c r="B8" s="167"/>
      <c r="C8" s="167"/>
      <c r="D8" s="167"/>
      <c r="E8" s="167"/>
      <c r="F8" s="167"/>
      <c r="G8" s="167"/>
      <c r="H8" s="167"/>
      <c r="I8" s="167"/>
      <c r="J8" s="167"/>
      <c r="K8" s="167"/>
      <c r="L8" s="167"/>
    </row>
    <row r="9" spans="1:12" ht="15.75">
      <c r="A9" s="225"/>
      <c r="B9" s="167"/>
      <c r="C9" s="167"/>
      <c r="D9" s="167"/>
      <c r="E9" s="167"/>
      <c r="F9" s="167"/>
      <c r="G9" s="167"/>
      <c r="H9" s="167"/>
      <c r="I9" s="167"/>
      <c r="J9" s="167"/>
      <c r="K9" s="167"/>
      <c r="L9" s="167"/>
    </row>
    <row r="10" spans="1:3" ht="26.25" customHeight="1">
      <c r="A10" s="1156" t="s">
        <v>438</v>
      </c>
      <c r="B10" s="1156"/>
      <c r="C10" s="1156"/>
    </row>
    <row r="11" spans="1:3" ht="22.5" customHeight="1">
      <c r="A11" s="137" t="s">
        <v>405</v>
      </c>
      <c r="B11" s="136"/>
      <c r="C11" s="136"/>
    </row>
    <row r="12" spans="1:12" ht="26.25" customHeight="1">
      <c r="A12" s="1157" t="s">
        <v>406</v>
      </c>
      <c r="B12" s="1158"/>
      <c r="C12" s="1158"/>
      <c r="D12" s="1158"/>
      <c r="E12" s="1158"/>
      <c r="F12" s="1158"/>
      <c r="G12" s="1158"/>
      <c r="H12" s="1158"/>
      <c r="I12" s="1158"/>
      <c r="J12" s="1158"/>
      <c r="K12" s="1158"/>
      <c r="L12" s="1158"/>
    </row>
    <row r="13" ht="10.5" customHeight="1" thickBot="1">
      <c r="A13" s="135"/>
    </row>
    <row r="14" spans="1:12" ht="29.25" customHeight="1" thickBot="1">
      <c r="A14" s="1159" t="s">
        <v>246</v>
      </c>
      <c r="B14" s="1160"/>
      <c r="C14" s="1160"/>
      <c r="D14" s="1160"/>
      <c r="E14" s="1160"/>
      <c r="F14" s="1160"/>
      <c r="G14" s="1160"/>
      <c r="H14" s="1160"/>
      <c r="I14" s="1160"/>
      <c r="J14" s="1160"/>
      <c r="K14" s="1161"/>
      <c r="L14" s="1162"/>
    </row>
    <row r="15" spans="1:12" ht="18.75" customHeight="1">
      <c r="A15" s="1163" t="s">
        <v>1</v>
      </c>
      <c r="B15" s="1164"/>
      <c r="C15" s="1167" t="s">
        <v>225</v>
      </c>
      <c r="D15" s="1169" t="s">
        <v>245</v>
      </c>
      <c r="E15" s="1171" t="s">
        <v>224</v>
      </c>
      <c r="F15" s="1173" t="s">
        <v>223</v>
      </c>
      <c r="G15" s="1174"/>
      <c r="H15" s="1174"/>
      <c r="I15" s="1174"/>
      <c r="J15" s="1174"/>
      <c r="K15" s="1174"/>
      <c r="L15" s="1175"/>
    </row>
    <row r="16" spans="1:12" ht="22.5" customHeight="1" thickBot="1">
      <c r="A16" s="1165"/>
      <c r="B16" s="1166"/>
      <c r="C16" s="1168"/>
      <c r="D16" s="1170"/>
      <c r="E16" s="1172"/>
      <c r="F16" s="1176"/>
      <c r="G16" s="1177"/>
      <c r="H16" s="1177"/>
      <c r="I16" s="1177"/>
      <c r="J16" s="1177"/>
      <c r="K16" s="1177"/>
      <c r="L16" s="1178"/>
    </row>
    <row r="17" spans="1:12" ht="27.75" customHeight="1">
      <c r="A17" s="1179" t="s">
        <v>244</v>
      </c>
      <c r="B17" s="1180"/>
      <c r="C17" s="124" t="s">
        <v>227</v>
      </c>
      <c r="D17" s="134">
        <v>332385</v>
      </c>
      <c r="E17" s="213">
        <v>670</v>
      </c>
      <c r="F17" s="1181" t="s">
        <v>243</v>
      </c>
      <c r="G17" s="1182"/>
      <c r="H17" s="1183"/>
      <c r="I17" s="1183"/>
      <c r="J17" s="1183"/>
      <c r="K17" s="1183"/>
      <c r="L17" s="1183"/>
    </row>
    <row r="18" spans="1:12" ht="36" customHeight="1">
      <c r="A18" s="1187" t="s">
        <v>407</v>
      </c>
      <c r="B18" s="1188"/>
      <c r="C18" s="123" t="s">
        <v>239</v>
      </c>
      <c r="D18" s="133">
        <v>294279</v>
      </c>
      <c r="E18" s="214">
        <v>283.5</v>
      </c>
      <c r="F18" s="1184"/>
      <c r="G18" s="1184"/>
      <c r="H18" s="1184"/>
      <c r="I18" s="1184"/>
      <c r="J18" s="1184"/>
      <c r="K18" s="1184"/>
      <c r="L18" s="1184"/>
    </row>
    <row r="19" spans="1:12" ht="37.5" customHeight="1">
      <c r="A19" s="1187" t="s">
        <v>242</v>
      </c>
      <c r="B19" s="1188"/>
      <c r="C19" s="123" t="s">
        <v>241</v>
      </c>
      <c r="D19" s="133">
        <v>10355</v>
      </c>
      <c r="E19" s="214">
        <v>198</v>
      </c>
      <c r="F19" s="1184"/>
      <c r="G19" s="1184"/>
      <c r="H19" s="1184"/>
      <c r="I19" s="1184"/>
      <c r="J19" s="1184"/>
      <c r="K19" s="1184"/>
      <c r="L19" s="1184"/>
    </row>
    <row r="20" spans="1:12" ht="37.5" customHeight="1">
      <c r="A20" s="1187" t="s">
        <v>240</v>
      </c>
      <c r="B20" s="1188"/>
      <c r="C20" s="123" t="s">
        <v>239</v>
      </c>
      <c r="D20" s="133">
        <v>14785</v>
      </c>
      <c r="E20" s="214">
        <v>294</v>
      </c>
      <c r="F20" s="1184"/>
      <c r="G20" s="1184"/>
      <c r="H20" s="1184"/>
      <c r="I20" s="1184"/>
      <c r="J20" s="1184"/>
      <c r="K20" s="1184"/>
      <c r="L20" s="1184"/>
    </row>
    <row r="21" spans="1:12" ht="37.5" customHeight="1">
      <c r="A21" s="1187" t="s">
        <v>408</v>
      </c>
      <c r="B21" s="1188"/>
      <c r="C21" s="123" t="s">
        <v>409</v>
      </c>
      <c r="D21" s="133">
        <v>372225</v>
      </c>
      <c r="E21" s="214">
        <v>210</v>
      </c>
      <c r="F21" s="1185"/>
      <c r="G21" s="1185"/>
      <c r="H21" s="1185"/>
      <c r="I21" s="1185"/>
      <c r="J21" s="1185"/>
      <c r="K21" s="1185"/>
      <c r="L21" s="1185"/>
    </row>
    <row r="22" spans="1:12" ht="37.5" customHeight="1">
      <c r="A22" s="1187" t="s">
        <v>410</v>
      </c>
      <c r="B22" s="1188"/>
      <c r="C22" s="123" t="s">
        <v>411</v>
      </c>
      <c r="D22" s="133">
        <v>361690</v>
      </c>
      <c r="E22" s="214">
        <v>405</v>
      </c>
      <c r="F22" s="1185"/>
      <c r="G22" s="1185"/>
      <c r="H22" s="1185"/>
      <c r="I22" s="1185"/>
      <c r="J22" s="1185"/>
      <c r="K22" s="1185"/>
      <c r="L22" s="1185"/>
    </row>
    <row r="23" spans="1:12" ht="37.5" customHeight="1" thickBot="1">
      <c r="A23" s="1189" t="s">
        <v>412</v>
      </c>
      <c r="B23" s="1190"/>
      <c r="C23" s="122" t="s">
        <v>409</v>
      </c>
      <c r="D23" s="132">
        <v>356328</v>
      </c>
      <c r="E23" s="215">
        <v>210</v>
      </c>
      <c r="F23" s="1186"/>
      <c r="G23" s="1186"/>
      <c r="H23" s="1186"/>
      <c r="I23" s="1186"/>
      <c r="J23" s="1186"/>
      <c r="K23" s="1186"/>
      <c r="L23" s="1186"/>
    </row>
    <row r="24" spans="1:13" ht="28.5" customHeight="1" thickBot="1">
      <c r="A24" s="1191" t="s">
        <v>238</v>
      </c>
      <c r="B24" s="1192"/>
      <c r="C24" s="1192"/>
      <c r="D24" s="1192"/>
      <c r="E24" s="1192"/>
      <c r="F24" s="1192"/>
      <c r="G24" s="1192"/>
      <c r="H24" s="1192"/>
      <c r="I24" s="1192"/>
      <c r="J24" s="1192"/>
      <c r="K24" s="1193"/>
      <c r="L24" s="1194"/>
      <c r="M24" s="32"/>
    </row>
    <row r="25" spans="1:12" ht="42.75" customHeight="1" thickBot="1">
      <c r="A25" s="1195" t="s">
        <v>1</v>
      </c>
      <c r="B25" s="1196"/>
      <c r="C25" s="229" t="s">
        <v>225</v>
      </c>
      <c r="D25" s="1169" t="s">
        <v>224</v>
      </c>
      <c r="E25" s="1197"/>
      <c r="F25" s="1198" t="s">
        <v>223</v>
      </c>
      <c r="G25" s="1199"/>
      <c r="H25" s="1199"/>
      <c r="I25" s="1199"/>
      <c r="J25" s="1199"/>
      <c r="K25" s="1199"/>
      <c r="L25" s="1200"/>
    </row>
    <row r="26" spans="1:12" ht="48" customHeight="1">
      <c r="A26" s="1179" t="s">
        <v>237</v>
      </c>
      <c r="B26" s="1180"/>
      <c r="C26" s="124" t="s">
        <v>221</v>
      </c>
      <c r="D26" s="134">
        <v>343135</v>
      </c>
      <c r="E26" s="216">
        <v>315</v>
      </c>
      <c r="F26" s="1201" t="s">
        <v>236</v>
      </c>
      <c r="G26" s="1202"/>
      <c r="H26" s="1202"/>
      <c r="I26" s="1202"/>
      <c r="J26" s="1202"/>
      <c r="K26" s="1202"/>
      <c r="L26" s="1203"/>
    </row>
    <row r="27" spans="1:12" ht="47.25" customHeight="1">
      <c r="A27" s="1209" t="s">
        <v>413</v>
      </c>
      <c r="B27" s="1210"/>
      <c r="C27" s="123" t="s">
        <v>221</v>
      </c>
      <c r="D27" s="133">
        <v>360874</v>
      </c>
      <c r="E27" s="217">
        <v>595</v>
      </c>
      <c r="F27" s="1204"/>
      <c r="G27" s="1205"/>
      <c r="H27" s="1205"/>
      <c r="I27" s="1205"/>
      <c r="J27" s="1205"/>
      <c r="K27" s="1205"/>
      <c r="L27" s="1206"/>
    </row>
    <row r="28" spans="1:12" ht="48.75" customHeight="1">
      <c r="A28" s="1209" t="s">
        <v>414</v>
      </c>
      <c r="B28" s="1210"/>
      <c r="C28" s="123" t="s">
        <v>221</v>
      </c>
      <c r="D28" s="133">
        <v>356333</v>
      </c>
      <c r="E28" s="217">
        <v>300</v>
      </c>
      <c r="F28" s="1207"/>
      <c r="G28" s="1207"/>
      <c r="H28" s="1207"/>
      <c r="I28" s="1207"/>
      <c r="J28" s="1207"/>
      <c r="K28" s="1207"/>
      <c r="L28" s="1208"/>
    </row>
    <row r="29" spans="1:12" ht="37.5" customHeight="1">
      <c r="A29" s="1209" t="s">
        <v>235</v>
      </c>
      <c r="B29" s="1210"/>
      <c r="C29" s="123" t="s">
        <v>221</v>
      </c>
      <c r="D29" s="133">
        <v>369133</v>
      </c>
      <c r="E29" s="217">
        <v>420</v>
      </c>
      <c r="F29" s="1211" t="s">
        <v>234</v>
      </c>
      <c r="G29" s="1212"/>
      <c r="H29" s="1212"/>
      <c r="I29" s="1212"/>
      <c r="J29" s="1212"/>
      <c r="K29" s="1212"/>
      <c r="L29" s="1213"/>
    </row>
    <row r="30" spans="1:12" ht="38.25" customHeight="1">
      <c r="A30" s="1187" t="s">
        <v>415</v>
      </c>
      <c r="B30" s="1188"/>
      <c r="C30" s="123" t="s">
        <v>232</v>
      </c>
      <c r="D30" s="133">
        <v>376342</v>
      </c>
      <c r="E30" s="217">
        <v>575</v>
      </c>
      <c r="F30" s="1214"/>
      <c r="G30" s="1215"/>
      <c r="H30" s="1215"/>
      <c r="I30" s="1215"/>
      <c r="J30" s="1215"/>
      <c r="K30" s="1215"/>
      <c r="L30" s="1216"/>
    </row>
    <row r="31" spans="1:12" ht="36.75" customHeight="1">
      <c r="A31" s="1187" t="s">
        <v>416</v>
      </c>
      <c r="B31" s="1188"/>
      <c r="C31" s="123" t="s">
        <v>232</v>
      </c>
      <c r="D31" s="133">
        <v>376343</v>
      </c>
      <c r="E31" s="217">
        <v>640</v>
      </c>
      <c r="F31" s="1214"/>
      <c r="G31" s="1215"/>
      <c r="H31" s="1215"/>
      <c r="I31" s="1215"/>
      <c r="J31" s="1215"/>
      <c r="K31" s="1215"/>
      <c r="L31" s="1216"/>
    </row>
    <row r="32" spans="1:12" ht="36.75" customHeight="1" thickBot="1">
      <c r="A32" s="1189" t="s">
        <v>233</v>
      </c>
      <c r="B32" s="1190"/>
      <c r="C32" s="122" t="s">
        <v>232</v>
      </c>
      <c r="D32" s="132">
        <v>14956</v>
      </c>
      <c r="E32" s="218">
        <v>512</v>
      </c>
      <c r="F32" s="1217"/>
      <c r="G32" s="1218"/>
      <c r="H32" s="1218"/>
      <c r="I32" s="1218"/>
      <c r="J32" s="1218"/>
      <c r="K32" s="1218"/>
      <c r="L32" s="1219"/>
    </row>
    <row r="33" spans="1:12" ht="30" customHeight="1" thickBot="1">
      <c r="A33" s="1220" t="s">
        <v>231</v>
      </c>
      <c r="B33" s="1221"/>
      <c r="C33" s="1221"/>
      <c r="D33" s="1221"/>
      <c r="E33" s="1221"/>
      <c r="F33" s="1221"/>
      <c r="G33" s="1221"/>
      <c r="H33" s="1221"/>
      <c r="I33" s="1221"/>
      <c r="J33" s="1221"/>
      <c r="K33" s="1221"/>
      <c r="L33" s="1222"/>
    </row>
    <row r="34" spans="1:12" ht="42.75" customHeight="1" thickBot="1">
      <c r="A34" s="1223" t="s">
        <v>1</v>
      </c>
      <c r="B34" s="1224"/>
      <c r="C34" s="228" t="s">
        <v>225</v>
      </c>
      <c r="D34" s="1225" t="s">
        <v>224</v>
      </c>
      <c r="E34" s="1226"/>
      <c r="F34" s="1227" t="s">
        <v>223</v>
      </c>
      <c r="G34" s="1228"/>
      <c r="H34" s="1228"/>
      <c r="I34" s="1228"/>
      <c r="J34" s="1228"/>
      <c r="K34" s="1228"/>
      <c r="L34" s="1229"/>
    </row>
    <row r="35" spans="1:12" ht="51.75" customHeight="1">
      <c r="A35" s="1230" t="s">
        <v>230</v>
      </c>
      <c r="B35" s="1231"/>
      <c r="C35" s="131" t="s">
        <v>229</v>
      </c>
      <c r="D35" s="130">
        <v>332387</v>
      </c>
      <c r="E35" s="219">
        <v>320</v>
      </c>
      <c r="F35" s="1234" t="s">
        <v>228</v>
      </c>
      <c r="G35" s="1235"/>
      <c r="H35" s="1235"/>
      <c r="I35" s="1235"/>
      <c r="J35" s="1235"/>
      <c r="K35" s="1235"/>
      <c r="L35" s="1236"/>
    </row>
    <row r="36" spans="1:12" ht="51.75" customHeight="1">
      <c r="A36" s="1232"/>
      <c r="B36" s="1233"/>
      <c r="C36" s="129" t="s">
        <v>227</v>
      </c>
      <c r="D36" s="128">
        <v>343134</v>
      </c>
      <c r="E36" s="220">
        <v>800</v>
      </c>
      <c r="F36" s="1237"/>
      <c r="G36" s="1237"/>
      <c r="H36" s="1237"/>
      <c r="I36" s="1237"/>
      <c r="J36" s="1237"/>
      <c r="K36" s="1237"/>
      <c r="L36" s="1238"/>
    </row>
    <row r="37" spans="1:12" ht="33.75" customHeight="1" thickBot="1">
      <c r="A37" s="1239" t="s">
        <v>226</v>
      </c>
      <c r="B37" s="1240"/>
      <c r="C37" s="1240"/>
      <c r="D37" s="1240"/>
      <c r="E37" s="1240"/>
      <c r="F37" s="1240"/>
      <c r="G37" s="1240"/>
      <c r="H37" s="1240"/>
      <c r="I37" s="1240"/>
      <c r="J37" s="1241"/>
      <c r="K37" s="1241"/>
      <c r="L37" s="1242"/>
    </row>
    <row r="38" spans="1:12" ht="51" customHeight="1" thickBot="1">
      <c r="A38" s="1223" t="s">
        <v>1</v>
      </c>
      <c r="B38" s="1224"/>
      <c r="C38" s="228" t="s">
        <v>225</v>
      </c>
      <c r="D38" s="1225" t="s">
        <v>224</v>
      </c>
      <c r="E38" s="1226"/>
      <c r="F38" s="1227" t="s">
        <v>223</v>
      </c>
      <c r="G38" s="1228"/>
      <c r="H38" s="1228"/>
      <c r="I38" s="1228"/>
      <c r="J38" s="1228"/>
      <c r="K38" s="1228"/>
      <c r="L38" s="1229"/>
    </row>
    <row r="39" spans="1:13" ht="120.75" customHeight="1" thickBot="1">
      <c r="A39" s="1243" t="s">
        <v>222</v>
      </c>
      <c r="B39" s="1244"/>
      <c r="C39" s="127" t="s">
        <v>221</v>
      </c>
      <c r="D39" s="126">
        <v>369132</v>
      </c>
      <c r="E39" s="221">
        <v>270</v>
      </c>
      <c r="F39" s="1245" t="s">
        <v>220</v>
      </c>
      <c r="G39" s="1246"/>
      <c r="H39" s="1246"/>
      <c r="I39" s="1246"/>
      <c r="J39" s="1246"/>
      <c r="K39" s="1246"/>
      <c r="L39" s="1247"/>
      <c r="M39" s="125"/>
    </row>
    <row r="40" spans="1:12" ht="30" customHeight="1" thickBot="1">
      <c r="A40" s="1239" t="s">
        <v>219</v>
      </c>
      <c r="B40" s="1240"/>
      <c r="C40" s="1240"/>
      <c r="D40" s="1240"/>
      <c r="E40" s="1240"/>
      <c r="F40" s="1240"/>
      <c r="G40" s="1240"/>
      <c r="H40" s="1240"/>
      <c r="I40" s="1240"/>
      <c r="J40" s="1241"/>
      <c r="K40" s="1241"/>
      <c r="L40" s="1242"/>
    </row>
    <row r="41" spans="1:12" ht="54.75" customHeight="1">
      <c r="A41" s="1248" t="s">
        <v>439</v>
      </c>
      <c r="B41" s="1249"/>
      <c r="C41" s="124" t="s">
        <v>215</v>
      </c>
      <c r="D41" s="1250">
        <v>195</v>
      </c>
      <c r="E41" s="1251"/>
      <c r="F41" s="1252" t="s">
        <v>218</v>
      </c>
      <c r="G41" s="1253"/>
      <c r="H41" s="1253"/>
      <c r="I41" s="1253"/>
      <c r="J41" s="1253"/>
      <c r="K41" s="1253"/>
      <c r="L41" s="1254"/>
    </row>
    <row r="42" spans="1:12" ht="54.75" customHeight="1">
      <c r="A42" s="1255" t="s">
        <v>440</v>
      </c>
      <c r="B42" s="1256"/>
      <c r="C42" s="123" t="s">
        <v>215</v>
      </c>
      <c r="D42" s="1257">
        <v>200</v>
      </c>
      <c r="E42" s="1258"/>
      <c r="F42" s="1259" t="s">
        <v>216</v>
      </c>
      <c r="G42" s="1260"/>
      <c r="H42" s="1260"/>
      <c r="I42" s="1260"/>
      <c r="J42" s="1260"/>
      <c r="K42" s="1260"/>
      <c r="L42" s="1261"/>
    </row>
    <row r="43" spans="1:12" ht="54.75" customHeight="1">
      <c r="A43" s="1255" t="s">
        <v>441</v>
      </c>
      <c r="B43" s="1256"/>
      <c r="C43" s="123" t="s">
        <v>442</v>
      </c>
      <c r="D43" s="1257">
        <v>215</v>
      </c>
      <c r="E43" s="1258"/>
      <c r="F43" s="1262"/>
      <c r="G43" s="1263"/>
      <c r="H43" s="1263"/>
      <c r="I43" s="1263"/>
      <c r="J43" s="1263"/>
      <c r="K43" s="1263"/>
      <c r="L43" s="1264"/>
    </row>
    <row r="44" spans="1:12" ht="54.75" customHeight="1">
      <c r="A44" s="1269" t="s">
        <v>443</v>
      </c>
      <c r="B44" s="419"/>
      <c r="C44" s="123" t="s">
        <v>217</v>
      </c>
      <c r="D44" s="1270">
        <v>215</v>
      </c>
      <c r="E44" s="1271"/>
      <c r="F44" s="1259" t="s">
        <v>214</v>
      </c>
      <c r="G44" s="1260"/>
      <c r="H44" s="1260"/>
      <c r="I44" s="1260"/>
      <c r="J44" s="1260"/>
      <c r="K44" s="1260"/>
      <c r="L44" s="1261"/>
    </row>
    <row r="45" spans="1:12" ht="66" customHeight="1">
      <c r="A45" s="1255" t="s">
        <v>417</v>
      </c>
      <c r="B45" s="1256"/>
      <c r="C45" s="123" t="s">
        <v>212</v>
      </c>
      <c r="D45" s="1257">
        <v>245</v>
      </c>
      <c r="E45" s="1258"/>
      <c r="F45" s="1266" t="s">
        <v>211</v>
      </c>
      <c r="G45" s="1267"/>
      <c r="H45" s="1267"/>
      <c r="I45" s="1267"/>
      <c r="J45" s="1267"/>
      <c r="K45" s="1267"/>
      <c r="L45" s="1268"/>
    </row>
    <row r="46" spans="1:12" ht="59.25" customHeight="1">
      <c r="A46" s="1255" t="s">
        <v>213</v>
      </c>
      <c r="B46" s="1265"/>
      <c r="C46" s="123" t="s">
        <v>212</v>
      </c>
      <c r="D46" s="1257">
        <v>150</v>
      </c>
      <c r="E46" s="1258"/>
      <c r="F46" s="1276" t="s">
        <v>208</v>
      </c>
      <c r="G46" s="1277"/>
      <c r="H46" s="1277"/>
      <c r="I46" s="1277"/>
      <c r="J46" s="1277"/>
      <c r="K46" s="1277"/>
      <c r="L46" s="1278"/>
    </row>
    <row r="47" spans="1:12" ht="53.25" customHeight="1">
      <c r="A47" s="1275" t="s">
        <v>210</v>
      </c>
      <c r="B47" s="1265"/>
      <c r="C47" s="123" t="s">
        <v>209</v>
      </c>
      <c r="D47" s="1257">
        <v>240</v>
      </c>
      <c r="E47" s="1258"/>
      <c r="F47" s="1279"/>
      <c r="G47" s="1204"/>
      <c r="H47" s="1204"/>
      <c r="I47" s="1204"/>
      <c r="J47" s="1204"/>
      <c r="K47" s="1204"/>
      <c r="L47" s="1206"/>
    </row>
    <row r="48" spans="1:12" ht="43.5" customHeight="1">
      <c r="A48" s="1280" t="s">
        <v>210</v>
      </c>
      <c r="B48" s="1281"/>
      <c r="C48" s="222" t="s">
        <v>209</v>
      </c>
      <c r="D48" s="1282">
        <v>240</v>
      </c>
      <c r="E48" s="1283"/>
      <c r="F48" s="1285"/>
      <c r="G48" s="1286"/>
      <c r="H48" s="1286"/>
      <c r="I48" s="1286"/>
      <c r="J48" s="1286"/>
      <c r="K48" s="1286"/>
      <c r="L48" s="1287"/>
    </row>
    <row r="49" spans="1:12" ht="46.5" customHeight="1">
      <c r="A49" s="1272" t="s">
        <v>418</v>
      </c>
      <c r="B49" s="1273"/>
      <c r="C49" s="223" t="s">
        <v>419</v>
      </c>
      <c r="D49" s="1274">
        <v>16.5</v>
      </c>
      <c r="E49" s="1284"/>
      <c r="F49" s="1288"/>
      <c r="G49" s="448"/>
      <c r="H49" s="448"/>
      <c r="I49" s="448"/>
      <c r="J49" s="448"/>
      <c r="K49" s="448"/>
      <c r="L49" s="1289"/>
    </row>
    <row r="50" spans="1:12" ht="20.25">
      <c r="A50" s="1272" t="s">
        <v>420</v>
      </c>
      <c r="B50" s="1273"/>
      <c r="C50" s="223" t="s">
        <v>419</v>
      </c>
      <c r="D50" s="1274">
        <v>25.5</v>
      </c>
      <c r="E50" s="1284"/>
      <c r="F50" s="1290"/>
      <c r="G50" s="1291"/>
      <c r="H50" s="1291"/>
      <c r="I50" s="1291"/>
      <c r="J50" s="1291"/>
      <c r="K50" s="1291"/>
      <c r="L50" s="1292"/>
    </row>
  </sheetData>
  <sheetProtection/>
  <mergeCells count="68">
    <mergeCell ref="A50:B50"/>
    <mergeCell ref="D50:E50"/>
    <mergeCell ref="A47:B47"/>
    <mergeCell ref="D47:E47"/>
    <mergeCell ref="F46:L47"/>
    <mergeCell ref="A48:B48"/>
    <mergeCell ref="D48:E48"/>
    <mergeCell ref="A49:B49"/>
    <mergeCell ref="D49:E49"/>
    <mergeCell ref="F48:L49"/>
    <mergeCell ref="A45:B45"/>
    <mergeCell ref="D45:E45"/>
    <mergeCell ref="F44:L44"/>
    <mergeCell ref="A46:B46"/>
    <mergeCell ref="D46:E46"/>
    <mergeCell ref="F45:L45"/>
    <mergeCell ref="A44:B44"/>
    <mergeCell ref="D44:E44"/>
    <mergeCell ref="A41:B41"/>
    <mergeCell ref="D41:E41"/>
    <mergeCell ref="F41:L41"/>
    <mergeCell ref="A42:B42"/>
    <mergeCell ref="D42:E42"/>
    <mergeCell ref="F42:L43"/>
    <mergeCell ref="A43:B43"/>
    <mergeCell ref="D43:E43"/>
    <mergeCell ref="A38:B38"/>
    <mergeCell ref="D38:E38"/>
    <mergeCell ref="F38:L38"/>
    <mergeCell ref="A39:B39"/>
    <mergeCell ref="F39:L39"/>
    <mergeCell ref="A40:L40"/>
    <mergeCell ref="A34:B34"/>
    <mergeCell ref="D34:E34"/>
    <mergeCell ref="F34:L34"/>
    <mergeCell ref="A35:B36"/>
    <mergeCell ref="F35:L36"/>
    <mergeCell ref="A37:L37"/>
    <mergeCell ref="A29:B29"/>
    <mergeCell ref="F29:L32"/>
    <mergeCell ref="A30:B30"/>
    <mergeCell ref="A31:B31"/>
    <mergeCell ref="A32:B32"/>
    <mergeCell ref="A33:L33"/>
    <mergeCell ref="A24:L24"/>
    <mergeCell ref="A25:B25"/>
    <mergeCell ref="D25:E25"/>
    <mergeCell ref="F25:L25"/>
    <mergeCell ref="A26:B26"/>
    <mergeCell ref="F26:L28"/>
    <mergeCell ref="A27:B27"/>
    <mergeCell ref="A28:B28"/>
    <mergeCell ref="A17:B17"/>
    <mergeCell ref="F17:L23"/>
    <mergeCell ref="A18:B18"/>
    <mergeCell ref="A19:B19"/>
    <mergeCell ref="A20:B20"/>
    <mergeCell ref="A21:B21"/>
    <mergeCell ref="A22:B22"/>
    <mergeCell ref="A23:B23"/>
    <mergeCell ref="A10:C10"/>
    <mergeCell ref="A12:L12"/>
    <mergeCell ref="A14:L14"/>
    <mergeCell ref="A15:B16"/>
    <mergeCell ref="C15:C16"/>
    <mergeCell ref="D15:D16"/>
    <mergeCell ref="E15:E16"/>
    <mergeCell ref="F15:L16"/>
  </mergeCells>
  <printOptions/>
  <pageMargins left="0.75" right="0.75" top="1" bottom="1" header="0.5" footer="0.5"/>
  <pageSetup horizontalDpi="600" verticalDpi="600" orientation="portrait"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ТехноНИКОЛЬ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Прайс-лист ПГС</dc:title>
  <dc:subject/>
  <dc:creator>ТН-Курган</dc:creator>
  <cp:keywords/>
  <dc:description/>
  <cp:lastModifiedBy>Борщ</cp:lastModifiedBy>
  <cp:lastPrinted>2013-01-30T07:03:59Z</cp:lastPrinted>
  <dcterms:created xsi:type="dcterms:W3CDTF">2004-03-02T17:43:22Z</dcterms:created>
  <dcterms:modified xsi:type="dcterms:W3CDTF">2013-01-30T07:04:15Z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-1035389212</vt:i4>
  </property>
  <property fmtid="{D5CDD505-2E9C-101B-9397-08002B2CF9AE}" pid="3" name="_EmailSubject">
    <vt:lpwstr>прайс-лист</vt:lpwstr>
  </property>
  <property fmtid="{D5CDD505-2E9C-101B-9397-08002B2CF9AE}" pid="4" name="_AuthorEmail">
    <vt:lpwstr>serdyuk@tn.ru</vt:lpwstr>
  </property>
  <property fmtid="{D5CDD505-2E9C-101B-9397-08002B2CF9AE}" pid="5" name="_AuthorEmailDisplayName">
    <vt:lpwstr>Сердюк Владислав</vt:lpwstr>
  </property>
  <property fmtid="{D5CDD505-2E9C-101B-9397-08002B2CF9AE}" pid="6" name="_ReviewingToolsShownOnce">
    <vt:lpwstr/>
  </property>
</Properties>
</file>