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Прайс ИП Сидоренко 2 листа" sheetId="1" r:id="rId1"/>
    <sheet name="Лист1" sheetId="2" r:id="rId2"/>
  </sheets>
  <definedNames>
    <definedName name="_xlnm.Print_Area" localSheetId="0">'Прайс ИП Сидоренко 2 листа'!$A$1:$AA$80</definedName>
  </definedNames>
  <calcPr fullCalcOnLoad="1"/>
</workbook>
</file>

<file path=xl/sharedStrings.xml><?xml version="1.0" encoding="utf-8"?>
<sst xmlns="http://schemas.openxmlformats.org/spreadsheetml/2006/main" count="256" uniqueCount="108">
  <si>
    <t>ИП Сидоренко С.С.</t>
  </si>
  <si>
    <t>диам.</t>
  </si>
  <si>
    <t xml:space="preserve">размер </t>
  </si>
  <si>
    <t>м2</t>
  </si>
  <si>
    <t>в листе</t>
  </si>
  <si>
    <t>цена</t>
  </si>
  <si>
    <t>50х50</t>
  </si>
  <si>
    <t>100х100</t>
  </si>
  <si>
    <t>150х150</t>
  </si>
  <si>
    <t>1,5х10</t>
  </si>
  <si>
    <t>2,0х10</t>
  </si>
  <si>
    <t>1,8х32</t>
  </si>
  <si>
    <t>2,0х40</t>
  </si>
  <si>
    <t>2,5х50</t>
  </si>
  <si>
    <t>2,5х60</t>
  </si>
  <si>
    <t>3,0х70</t>
  </si>
  <si>
    <t>3,0х80</t>
  </si>
  <si>
    <t>3,5х90</t>
  </si>
  <si>
    <t>4,0х100</t>
  </si>
  <si>
    <t>4,0х120</t>
  </si>
  <si>
    <t>5,0х150</t>
  </si>
  <si>
    <t>6,0х200</t>
  </si>
  <si>
    <t>www.setka34.ru</t>
  </si>
  <si>
    <t>1,6 оц.</t>
  </si>
  <si>
    <t>ячейки, мм</t>
  </si>
  <si>
    <t>диаметр, мм</t>
  </si>
  <si>
    <t xml:space="preserve">цена от 1т, руб/т </t>
  </si>
  <si>
    <t>цена до 1т, руб/т</t>
  </si>
  <si>
    <t>диаметр,мм</t>
  </si>
  <si>
    <t>цена до1т, руб/т</t>
  </si>
  <si>
    <t>цена от1т, руб/т</t>
  </si>
  <si>
    <t>размер, мм</t>
  </si>
  <si>
    <t xml:space="preserve">5,0х120 </t>
  </si>
  <si>
    <t>пр-ки, мм</t>
  </si>
  <si>
    <t>Проволока ГОСТ 3282-74</t>
  </si>
  <si>
    <t>Проволока для ЖБК, ВР-1 ГОСТ  6727-80</t>
  </si>
  <si>
    <t xml:space="preserve"> длин./шир</t>
  </si>
  <si>
    <t>размер рулона,</t>
  </si>
  <si>
    <t>цена менее</t>
  </si>
  <si>
    <t>10рул.</t>
  </si>
  <si>
    <t xml:space="preserve">цена более </t>
  </si>
  <si>
    <t>1,8 оц.</t>
  </si>
  <si>
    <t>шир./длин</t>
  </si>
  <si>
    <t xml:space="preserve"> мм</t>
  </si>
  <si>
    <t>размер ячейки,</t>
  </si>
  <si>
    <t>1,0х10</t>
  </si>
  <si>
    <t>0,18*2,0</t>
  </si>
  <si>
    <t>0,36*2,0</t>
  </si>
  <si>
    <t>0,45*2,0</t>
  </si>
  <si>
    <t>0,5*2,0</t>
  </si>
  <si>
    <t>1,0*2,0</t>
  </si>
  <si>
    <t>1,5*2,0</t>
  </si>
  <si>
    <t>3,0*2,0</t>
  </si>
  <si>
    <t xml:space="preserve">цена до1т, </t>
  </si>
  <si>
    <t>Лист 1 из 2</t>
  </si>
  <si>
    <t>ОЧ т/о (вязальная) оцинкованная</t>
  </si>
  <si>
    <t>ОК т/н (светлая)</t>
  </si>
  <si>
    <t>Лист 2 из 2</t>
  </si>
  <si>
    <t xml:space="preserve"> ОК т/н (светлая)                  оцинкованная</t>
  </si>
  <si>
    <t>2,0-2,5</t>
  </si>
  <si>
    <t>резка в пруток, тн</t>
  </si>
  <si>
    <t>0,25*2,0</t>
  </si>
  <si>
    <t>2,5х32</t>
  </si>
  <si>
    <t xml:space="preserve">толевые </t>
  </si>
  <si>
    <t>200х200</t>
  </si>
  <si>
    <t>цена до1т</t>
  </si>
  <si>
    <t>цена от1т, кг</t>
  </si>
  <si>
    <t>4,0;5,0</t>
  </si>
  <si>
    <t>6,0*2,0</t>
  </si>
  <si>
    <t xml:space="preserve"> листа</t>
  </si>
  <si>
    <t>листа</t>
  </si>
  <si>
    <t>мм</t>
  </si>
  <si>
    <t>65 заказ</t>
  </si>
  <si>
    <t>45 заказ</t>
  </si>
  <si>
    <t>Эконом (концы не загнуты)</t>
  </si>
  <si>
    <t>Оцинкованная (концы не загнуты)</t>
  </si>
  <si>
    <t xml:space="preserve">ОЧ т/о (вязальная) </t>
  </si>
  <si>
    <t xml:space="preserve">Сетка сварная                                                                                                                                                                                                                                                                                                                        ТУ 1276-001-0137602804-2011                                                                   </t>
  </si>
  <si>
    <t>Сетка "РАБИЦА" ТУ 1205-001-0137602804-2011</t>
  </si>
  <si>
    <t>Оцинкованная с загнутыми концами</t>
  </si>
  <si>
    <t>Светлая с загнутыми концами</t>
  </si>
  <si>
    <t>сетка рабица, гвоздь:  р.п. Городище, ул. Ленина, 57 (на въезде)</t>
  </si>
  <si>
    <t>(84468) 3-43-39, (8442) 50-44-45, 8-927-510-44-45</t>
  </si>
  <si>
    <t>Гвозди строительные ГОСТ 4028-63</t>
  </si>
  <si>
    <t xml:space="preserve">Гвозди шиферные с оцинкованной шляпкой </t>
  </si>
  <si>
    <t>d,</t>
  </si>
  <si>
    <t xml:space="preserve">размер листа,  </t>
  </si>
  <si>
    <t>2,5 оц</t>
  </si>
  <si>
    <t>3,0 оц</t>
  </si>
  <si>
    <t>1,6 оц</t>
  </si>
  <si>
    <t>1,8 оц</t>
  </si>
  <si>
    <t>2,0 оц</t>
  </si>
  <si>
    <t xml:space="preserve">ИП Сидоренко С.С. - крупнейший производитель сетки "Рабица" крупнейший производитель сварной сетки с 2001 г.                                                                                                                                                                                                                Изготавливаем Сетку "Рабица" нестандартных размеров и с загнутыми концами!                                                                                                                                                         Сетка сварная (кладочная) из проволоки d=6мм с максимальным размером карты 6,0х2,0!                                                                                                                                 Резка бухты (ВР-1) в пруток! Продукция в наличии и на заказ!                                                                                                                                                                                                                                                                                                                                                                                                        Бесплатная погрузка осуществляется в открытые машины.                                                                                                                                                                                                                           ИП Сидоренко - металлотрейдер и партнер ОАО "БМК", г. Белорецк (ОАО "МЕЧЕЛ").                                                                                                                                            Крупнооптовым и постоянным клиентам - выгодные условия и гибкая система скидок! Звоните!                                                                                                                                  </t>
  </si>
  <si>
    <t>50х100</t>
  </si>
  <si>
    <t>Проволока ГОСТ 3282-74 весом меньше 100 кг, цена +3000 р/тн к розничной цене</t>
  </si>
  <si>
    <t>8х300</t>
  </si>
  <si>
    <t>7,6х250</t>
  </si>
  <si>
    <t>1,6х25</t>
  </si>
  <si>
    <t>запрос</t>
  </si>
  <si>
    <t>0,38*2,0</t>
  </si>
  <si>
    <t>0,64*2,0</t>
  </si>
  <si>
    <t>1,4 оц</t>
  </si>
  <si>
    <t>Цены с НДС. Прайс-лист от 20.05.2013 г.</t>
  </si>
  <si>
    <t>г. Саратов ул. Московское шоссе 23 А (р-н ВСО)</t>
  </si>
  <si>
    <t>т/ф. (8452)67-98-28, 93-26-30, 927-223-26-30</t>
  </si>
  <si>
    <t>(8452)93-26-30, 927-223-26-30 менеджер отдела продаж Корнилаева Светлана e-mail:setka34svetlana@yandex.ru</t>
  </si>
  <si>
    <t>г. Саратов ул. Московское шоссе 23А (р-н ВСО)</t>
  </si>
  <si>
    <t>т/ф.(8452)93-26-30, 927-223-26-30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</si>
</sst>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6"/>
      <color indexed="60"/>
      <name val="Verdana"/>
      <family val="2"/>
    </font>
    <font>
      <sz val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8"/>
      <color indexed="60"/>
      <name val="Verdana"/>
      <family val="2"/>
    </font>
    <font>
      <b/>
      <sz val="8"/>
      <color indexed="60"/>
      <name val="Arial Cyr"/>
      <family val="0"/>
    </font>
    <font>
      <u val="single"/>
      <sz val="8"/>
      <color indexed="12"/>
      <name val="Arial Cyr"/>
      <family val="0"/>
    </font>
    <font>
      <b/>
      <sz val="8"/>
      <name val="Verdana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8"/>
      <name val="Arial"/>
      <family val="2"/>
    </font>
    <font>
      <u val="single"/>
      <sz val="14"/>
      <color indexed="12"/>
      <name val="Arial Cyr"/>
      <family val="0"/>
    </font>
    <font>
      <sz val="14"/>
      <name val="Arial Cyr"/>
      <family val="0"/>
    </font>
    <font>
      <sz val="8.5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7"/>
      <color indexed="8"/>
      <name val="Arial Cyr"/>
      <family val="0"/>
    </font>
    <font>
      <b/>
      <sz val="7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sz val="10"/>
      <color theme="0"/>
      <name val="Arial Cyr"/>
      <family val="0"/>
    </font>
    <font>
      <b/>
      <sz val="8"/>
      <color rgb="FFFF0000"/>
      <name val="Arial Cyr"/>
      <family val="0"/>
    </font>
    <font>
      <b/>
      <sz val="10"/>
      <color rgb="FFFF0000"/>
      <name val="Arial Cyr"/>
      <family val="0"/>
    </font>
    <font>
      <b/>
      <sz val="12"/>
      <color rgb="FFFF0000"/>
      <name val="Arial Cyr"/>
      <family val="0"/>
    </font>
    <font>
      <sz val="7"/>
      <color theme="1"/>
      <name val="Arial Cyr"/>
      <family val="0"/>
    </font>
    <font>
      <b/>
      <sz val="7"/>
      <color theme="1"/>
      <name val="Arial Cyr"/>
      <family val="0"/>
    </font>
    <font>
      <sz val="8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6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0" fillId="33" borderId="0" xfId="0" applyFont="1" applyFill="1" applyAlignment="1">
      <alignment/>
    </xf>
    <xf numFmtId="0" fontId="69" fillId="33" borderId="0" xfId="0" applyFont="1" applyFill="1" applyAlignment="1">
      <alignment horizontal="left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42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2" fillId="33" borderId="12" xfId="0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164" fontId="12" fillId="0" borderId="16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 wrapText="1"/>
    </xf>
    <xf numFmtId="0" fontId="12" fillId="0" borderId="16" xfId="0" applyFon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4" fontId="12" fillId="33" borderId="16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64" fontId="12" fillId="0" borderId="2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64" fontId="12" fillId="0" borderId="21" xfId="0" applyNumberFormat="1" applyFont="1" applyBorder="1" applyAlignment="1">
      <alignment horizontal="center" wrapText="1"/>
    </xf>
    <xf numFmtId="164" fontId="12" fillId="33" borderId="21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9" fillId="34" borderId="18" xfId="0" applyNumberFormat="1" applyFont="1" applyFill="1" applyBorder="1" applyAlignment="1">
      <alignment horizontal="center" wrapText="1"/>
    </xf>
    <xf numFmtId="2" fontId="9" fillId="34" borderId="23" xfId="0" applyNumberFormat="1" applyFont="1" applyFill="1" applyBorder="1" applyAlignment="1">
      <alignment horizontal="center" wrapText="1"/>
    </xf>
    <xf numFmtId="2" fontId="2" fillId="0" borderId="25" xfId="0" applyNumberFormat="1" applyFont="1" applyFill="1" applyBorder="1" applyAlignment="1">
      <alignment horizontal="center" wrapText="1"/>
    </xf>
    <xf numFmtId="2" fontId="2" fillId="0" borderId="26" xfId="0" applyNumberFormat="1" applyFont="1" applyFill="1" applyBorder="1" applyAlignment="1">
      <alignment horizontal="center" wrapText="1"/>
    </xf>
    <xf numFmtId="0" fontId="20" fillId="0" borderId="0" xfId="42" applyFont="1" applyBorder="1" applyAlignment="1" applyProtection="1">
      <alignment/>
      <protection/>
    </xf>
    <xf numFmtId="0" fontId="21" fillId="0" borderId="0" xfId="0" applyFont="1" applyAlignment="1">
      <alignment/>
    </xf>
    <xf numFmtId="1" fontId="12" fillId="35" borderId="24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12" fillId="0" borderId="13" xfId="0" applyNumberFormat="1" applyFont="1" applyBorder="1" applyAlignment="1">
      <alignment horizontal="center" wrapText="1"/>
    </xf>
    <xf numFmtId="164" fontId="12" fillId="33" borderId="13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12" fillId="0" borderId="21" xfId="0" applyNumberFormat="1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33" borderId="28" xfId="0" applyFont="1" applyFill="1" applyBorder="1" applyAlignment="1">
      <alignment/>
    </xf>
    <xf numFmtId="164" fontId="12" fillId="0" borderId="13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3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0" fontId="71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3" fillId="33" borderId="33" xfId="0" applyFont="1" applyFill="1" applyBorder="1" applyAlignment="1">
      <alignment horizontal="left"/>
    </xf>
    <xf numFmtId="0" fontId="73" fillId="33" borderId="34" xfId="0" applyFont="1" applyFill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1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6" xfId="0" applyFont="1" applyBorder="1" applyAlignment="1">
      <alignment horizontal="center" wrapText="1"/>
    </xf>
    <xf numFmtId="0" fontId="24" fillId="0" borderId="37" xfId="0" applyFont="1" applyBorder="1" applyAlignment="1">
      <alignment horizontal="center" wrapText="1"/>
    </xf>
    <xf numFmtId="0" fontId="0" fillId="36" borderId="10" xfId="0" applyFill="1" applyBorder="1" applyAlignment="1">
      <alignment/>
    </xf>
    <xf numFmtId="0" fontId="11" fillId="36" borderId="34" xfId="0" applyFont="1" applyFill="1" applyBorder="1" applyAlignment="1">
      <alignment/>
    </xf>
    <xf numFmtId="0" fontId="0" fillId="0" borderId="0" xfId="0" applyAlignment="1">
      <alignment wrapText="1"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7" fillId="0" borderId="0" xfId="0" applyFont="1" applyBorder="1" applyAlignment="1">
      <alignment/>
    </xf>
    <xf numFmtId="0" fontId="22" fillId="33" borderId="0" xfId="0" applyFont="1" applyFill="1" applyBorder="1" applyAlignment="1">
      <alignment/>
    </xf>
    <xf numFmtId="0" fontId="22" fillId="36" borderId="38" xfId="0" applyFont="1" applyFill="1" applyBorder="1" applyAlignment="1">
      <alignment/>
    </xf>
    <xf numFmtId="0" fontId="22" fillId="36" borderId="40" xfId="0" applyFont="1" applyFill="1" applyBorder="1" applyAlignment="1">
      <alignment/>
    </xf>
    <xf numFmtId="0" fontId="22" fillId="36" borderId="39" xfId="0" applyFont="1" applyFill="1" applyBorder="1" applyAlignment="1">
      <alignment/>
    </xf>
    <xf numFmtId="0" fontId="22" fillId="36" borderId="41" xfId="0" applyFont="1" applyFill="1" applyBorder="1" applyAlignment="1">
      <alignment/>
    </xf>
    <xf numFmtId="0" fontId="3" fillId="36" borderId="42" xfId="0" applyFont="1" applyFill="1" applyBorder="1" applyAlignment="1">
      <alignment/>
    </xf>
    <xf numFmtId="0" fontId="3" fillId="36" borderId="38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3" fillId="36" borderId="43" xfId="0" applyFont="1" applyFill="1" applyBorder="1" applyAlignment="1">
      <alignment/>
    </xf>
    <xf numFmtId="0" fontId="3" fillId="36" borderId="39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0" fontId="3" fillId="36" borderId="42" xfId="0" applyFont="1" applyFill="1" applyBorder="1" applyAlignment="1">
      <alignment/>
    </xf>
    <xf numFmtId="0" fontId="3" fillId="36" borderId="43" xfId="0" applyFont="1" applyFill="1" applyBorder="1" applyAlignment="1">
      <alignment/>
    </xf>
    <xf numFmtId="0" fontId="0" fillId="0" borderId="0" xfId="0" applyAlignment="1">
      <alignment horizontal="left"/>
    </xf>
    <xf numFmtId="0" fontId="11" fillId="0" borderId="1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164" fontId="12" fillId="0" borderId="44" xfId="0" applyNumberFormat="1" applyFont="1" applyFill="1" applyBorder="1" applyAlignment="1">
      <alignment horizontal="center"/>
    </xf>
    <xf numFmtId="164" fontId="12" fillId="0" borderId="44" xfId="0" applyNumberFormat="1" applyFont="1" applyBorder="1" applyAlignment="1">
      <alignment horizontal="center"/>
    </xf>
    <xf numFmtId="0" fontId="23" fillId="0" borderId="45" xfId="0" applyFont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1" fontId="12" fillId="35" borderId="48" xfId="0" applyNumberFormat="1" applyFont="1" applyFill="1" applyBorder="1" applyAlignment="1">
      <alignment horizontal="center"/>
    </xf>
    <xf numFmtId="1" fontId="12" fillId="35" borderId="49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2" fillId="33" borderId="49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164" fontId="17" fillId="33" borderId="13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33" borderId="17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33" borderId="51" xfId="0" applyFont="1" applyFill="1" applyBorder="1" applyAlignment="1">
      <alignment horizontal="center"/>
    </xf>
    <xf numFmtId="1" fontId="12" fillId="35" borderId="5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12" fillId="33" borderId="52" xfId="0" applyFont="1" applyFill="1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164" fontId="12" fillId="0" borderId="54" xfId="0" applyNumberFormat="1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164" fontId="12" fillId="0" borderId="54" xfId="0" applyNumberFormat="1" applyFont="1" applyBorder="1" applyAlignment="1">
      <alignment horizontal="center" wrapText="1"/>
    </xf>
    <xf numFmtId="0" fontId="2" fillId="0" borderId="55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33" borderId="57" xfId="0" applyFont="1" applyFill="1" applyBorder="1" applyAlignment="1">
      <alignment horizontal="center"/>
    </xf>
    <xf numFmtId="164" fontId="12" fillId="0" borderId="44" xfId="0" applyNumberFormat="1" applyFont="1" applyBorder="1" applyAlignment="1">
      <alignment horizontal="center" wrapText="1"/>
    </xf>
    <xf numFmtId="164" fontId="12" fillId="33" borderId="44" xfId="0" applyNumberFormat="1" applyFont="1" applyFill="1" applyBorder="1" applyAlignment="1">
      <alignment horizontal="center"/>
    </xf>
    <xf numFmtId="0" fontId="12" fillId="0" borderId="5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64" fontId="2" fillId="33" borderId="18" xfId="0" applyNumberFormat="1" applyFont="1" applyFill="1" applyBorder="1" applyAlignment="1">
      <alignment horizontal="center"/>
    </xf>
    <xf numFmtId="164" fontId="2" fillId="33" borderId="58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 horizontal="center"/>
    </xf>
    <xf numFmtId="164" fontId="2" fillId="33" borderId="23" xfId="0" applyNumberFormat="1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39" xfId="0" applyBorder="1" applyAlignment="1">
      <alignment horizontal="center" wrapText="1"/>
    </xf>
    <xf numFmtId="0" fontId="12" fillId="0" borderId="13" xfId="0" applyFont="1" applyBorder="1" applyAlignment="1">
      <alignment/>
    </xf>
    <xf numFmtId="164" fontId="12" fillId="0" borderId="29" xfId="0" applyNumberFormat="1" applyFont="1" applyBorder="1" applyAlignment="1">
      <alignment horizontal="center" wrapText="1"/>
    </xf>
    <xf numFmtId="0" fontId="74" fillId="35" borderId="0" xfId="0" applyFont="1" applyFill="1" applyAlignment="1">
      <alignment/>
    </xf>
    <xf numFmtId="164" fontId="75" fillId="35" borderId="0" xfId="0" applyNumberFormat="1" applyFont="1" applyFill="1" applyBorder="1" applyAlignment="1">
      <alignment horizontal="center" wrapText="1"/>
    </xf>
    <xf numFmtId="0" fontId="74" fillId="35" borderId="0" xfId="0" applyFont="1" applyFill="1" applyBorder="1" applyAlignment="1">
      <alignment/>
    </xf>
    <xf numFmtId="0" fontId="74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 wrapText="1"/>
    </xf>
    <xf numFmtId="164" fontId="75" fillId="35" borderId="0" xfId="0" applyNumberFormat="1" applyFont="1" applyFill="1" applyBorder="1" applyAlignment="1">
      <alignment horizontal="center"/>
    </xf>
    <xf numFmtId="0" fontId="24" fillId="0" borderId="59" xfId="0" applyFont="1" applyBorder="1" applyAlignment="1">
      <alignment horizontal="center" wrapText="1"/>
    </xf>
    <xf numFmtId="0" fontId="24" fillId="0" borderId="60" xfId="0" applyFont="1" applyBorder="1" applyAlignment="1">
      <alignment horizontal="center" wrapText="1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1" fontId="12" fillId="35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12" fillId="35" borderId="27" xfId="0" applyNumberFormat="1" applyFont="1" applyFill="1" applyBorder="1" applyAlignment="1">
      <alignment horizontal="center"/>
    </xf>
    <xf numFmtId="1" fontId="12" fillId="35" borderId="28" xfId="0" applyNumberFormat="1" applyFont="1" applyFill="1" applyBorder="1" applyAlignment="1">
      <alignment horizontal="center"/>
    </xf>
    <xf numFmtId="1" fontId="12" fillId="35" borderId="64" xfId="0" applyNumberFormat="1" applyFont="1" applyFill="1" applyBorder="1" applyAlignment="1">
      <alignment horizontal="center"/>
    </xf>
    <xf numFmtId="1" fontId="2" fillId="33" borderId="28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9" fillId="34" borderId="65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19" fillId="34" borderId="66" xfId="0" applyFont="1" applyFill="1" applyBorder="1" applyAlignment="1">
      <alignment wrapText="1"/>
    </xf>
    <xf numFmtId="2" fontId="19" fillId="34" borderId="66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wrapText="1"/>
    </xf>
    <xf numFmtId="0" fontId="26" fillId="0" borderId="11" xfId="0" applyFont="1" applyBorder="1" applyAlignment="1">
      <alignment wrapText="1"/>
    </xf>
    <xf numFmtId="2" fontId="9" fillId="34" borderId="12" xfId="0" applyNumberFormat="1" applyFont="1" applyFill="1" applyBorder="1" applyAlignment="1">
      <alignment horizontal="center"/>
    </xf>
    <xf numFmtId="2" fontId="9" fillId="34" borderId="24" xfId="0" applyNumberFormat="1" applyFont="1" applyFill="1" applyBorder="1" applyAlignment="1">
      <alignment horizontal="center" wrapText="1"/>
    </xf>
    <xf numFmtId="2" fontId="9" fillId="34" borderId="15" xfId="0" applyNumberFormat="1" applyFont="1" applyFill="1" applyBorder="1" applyAlignment="1">
      <alignment horizontal="center"/>
    </xf>
    <xf numFmtId="2" fontId="9" fillId="34" borderId="67" xfId="0" applyNumberFormat="1" applyFont="1" applyFill="1" applyBorder="1" applyAlignment="1">
      <alignment horizontal="center"/>
    </xf>
    <xf numFmtId="2" fontId="9" fillId="34" borderId="3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64" xfId="0" applyBorder="1" applyAlignment="1">
      <alignment/>
    </xf>
    <xf numFmtId="2" fontId="9" fillId="34" borderId="50" xfId="0" applyNumberFormat="1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164" fontId="1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76" fillId="33" borderId="70" xfId="0" applyFont="1" applyFill="1" applyBorder="1" applyAlignment="1">
      <alignment horizontal="center"/>
    </xf>
    <xf numFmtId="0" fontId="76" fillId="33" borderId="17" xfId="0" applyFont="1" applyFill="1" applyBorder="1" applyAlignment="1">
      <alignment horizontal="center"/>
    </xf>
    <xf numFmtId="0" fontId="76" fillId="33" borderId="11" xfId="0" applyFont="1" applyFill="1" applyBorder="1" applyAlignment="1">
      <alignment horizontal="center"/>
    </xf>
    <xf numFmtId="0" fontId="76" fillId="33" borderId="51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164" fontId="2" fillId="0" borderId="58" xfId="0" applyNumberFormat="1" applyFont="1" applyFill="1" applyBorder="1" applyAlignment="1">
      <alignment horizontal="center"/>
    </xf>
    <xf numFmtId="164" fontId="12" fillId="0" borderId="54" xfId="0" applyNumberFormat="1" applyFont="1" applyFill="1" applyBorder="1" applyAlignment="1">
      <alignment horizontal="center" wrapText="1"/>
    </xf>
    <xf numFmtId="0" fontId="2" fillId="0" borderId="55" xfId="0" applyFont="1" applyBorder="1" applyAlignment="1">
      <alignment/>
    </xf>
    <xf numFmtId="164" fontId="12" fillId="33" borderId="54" xfId="0" applyNumberFormat="1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12" fillId="33" borderId="72" xfId="0" applyFont="1" applyFill="1" applyBorder="1" applyAlignment="1">
      <alignment horizontal="center"/>
    </xf>
    <xf numFmtId="0" fontId="12" fillId="33" borderId="70" xfId="0" applyFont="1" applyFill="1" applyBorder="1" applyAlignment="1">
      <alignment horizontal="center"/>
    </xf>
    <xf numFmtId="164" fontId="2" fillId="33" borderId="73" xfId="0" applyNumberFormat="1" applyFont="1" applyFill="1" applyBorder="1" applyAlignment="1">
      <alignment horizontal="center"/>
    </xf>
    <xf numFmtId="0" fontId="2" fillId="33" borderId="74" xfId="0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12" fillId="0" borderId="75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4" fontId="12" fillId="0" borderId="75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164" fontId="12" fillId="33" borderId="75" xfId="0" applyNumberFormat="1" applyFont="1" applyFill="1" applyBorder="1" applyAlignment="1">
      <alignment horizontal="center"/>
    </xf>
    <xf numFmtId="164" fontId="12" fillId="0" borderId="75" xfId="0" applyNumberFormat="1" applyFont="1" applyBorder="1" applyAlignment="1">
      <alignment horizontal="center"/>
    </xf>
    <xf numFmtId="2" fontId="9" fillId="34" borderId="52" xfId="0" applyNumberFormat="1" applyFont="1" applyFill="1" applyBorder="1" applyAlignment="1">
      <alignment horizontal="center"/>
    </xf>
    <xf numFmtId="2" fontId="9" fillId="34" borderId="58" xfId="0" applyNumberFormat="1" applyFont="1" applyFill="1" applyBorder="1" applyAlignment="1">
      <alignment horizontal="center" wrapText="1"/>
    </xf>
    <xf numFmtId="2" fontId="9" fillId="34" borderId="48" xfId="0" applyNumberFormat="1" applyFont="1" applyFill="1" applyBorder="1" applyAlignment="1">
      <alignment horizontal="center"/>
    </xf>
    <xf numFmtId="1" fontId="12" fillId="35" borderId="18" xfId="0" applyNumberFormat="1" applyFont="1" applyFill="1" applyBorder="1" applyAlignment="1">
      <alignment horizontal="center"/>
    </xf>
    <xf numFmtId="1" fontId="12" fillId="35" borderId="23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4" fontId="12" fillId="33" borderId="17" xfId="0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17" fillId="33" borderId="19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0" fillId="0" borderId="76" xfId="0" applyBorder="1" applyAlignment="1">
      <alignment/>
    </xf>
    <xf numFmtId="0" fontId="17" fillId="33" borderId="13" xfId="0" applyFont="1" applyFill="1" applyBorder="1" applyAlignment="1">
      <alignment horizontal="center"/>
    </xf>
    <xf numFmtId="0" fontId="18" fillId="33" borderId="63" xfId="0" applyFont="1" applyFill="1" applyBorder="1" applyAlignment="1">
      <alignment horizontal="center"/>
    </xf>
    <xf numFmtId="0" fontId="18" fillId="33" borderId="6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36" borderId="33" xfId="0" applyFill="1" applyBorder="1" applyAlignment="1">
      <alignment horizontal="right" wrapText="1"/>
    </xf>
    <xf numFmtId="0" fontId="0" fillId="36" borderId="34" xfId="0" applyFont="1" applyFill="1" applyBorder="1" applyAlignment="1">
      <alignment horizontal="right" wrapText="1"/>
    </xf>
    <xf numFmtId="164" fontId="12" fillId="0" borderId="33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9" fillId="34" borderId="77" xfId="0" applyFont="1" applyFill="1" applyBorder="1" applyAlignment="1">
      <alignment wrapText="1"/>
    </xf>
    <xf numFmtId="0" fontId="26" fillId="0" borderId="55" xfId="0" applyFont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25" fillId="35" borderId="42" xfId="0" applyNumberFormat="1" applyFont="1" applyFill="1" applyBorder="1" applyAlignment="1">
      <alignment horizontal="center" wrapText="1"/>
    </xf>
    <xf numFmtId="0" fontId="25" fillId="35" borderId="38" xfId="0" applyFont="1" applyFill="1" applyBorder="1" applyAlignment="1">
      <alignment horizontal="center" wrapText="1"/>
    </xf>
    <xf numFmtId="0" fontId="25" fillId="35" borderId="0" xfId="0" applyFont="1" applyFill="1" applyBorder="1" applyAlignment="1">
      <alignment horizontal="center" wrapText="1"/>
    </xf>
    <xf numFmtId="0" fontId="25" fillId="35" borderId="40" xfId="0" applyFont="1" applyFill="1" applyBorder="1" applyAlignment="1">
      <alignment horizontal="center" wrapText="1"/>
    </xf>
    <xf numFmtId="0" fontId="25" fillId="35" borderId="76" xfId="0" applyFont="1" applyFill="1" applyBorder="1" applyAlignment="1">
      <alignment horizontal="center" wrapText="1"/>
    </xf>
    <xf numFmtId="0" fontId="25" fillId="35" borderId="71" xfId="0" applyFont="1" applyFill="1" applyBorder="1" applyAlignment="1">
      <alignment horizontal="center" wrapText="1"/>
    </xf>
    <xf numFmtId="0" fontId="25" fillId="35" borderId="43" xfId="0" applyFont="1" applyFill="1" applyBorder="1" applyAlignment="1">
      <alignment horizontal="center" wrapText="1"/>
    </xf>
    <xf numFmtId="0" fontId="25" fillId="35" borderId="39" xfId="0" applyFont="1" applyFill="1" applyBorder="1" applyAlignment="1">
      <alignment horizontal="center" wrapText="1"/>
    </xf>
    <xf numFmtId="0" fontId="25" fillId="35" borderId="41" xfId="0" applyFont="1" applyFill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2" fillId="0" borderId="43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3" fillId="35" borderId="42" xfId="0" applyFont="1" applyFill="1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0" xfId="0" applyAlignment="1">
      <alignment wrapText="1"/>
    </xf>
    <xf numFmtId="0" fontId="0" fillId="0" borderId="71" xfId="0" applyBorder="1" applyAlignment="1">
      <alignment wrapText="1"/>
    </xf>
    <xf numFmtId="0" fontId="3" fillId="35" borderId="34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3" fillId="35" borderId="33" xfId="0" applyNumberFormat="1" applyFont="1" applyFill="1" applyBorder="1" applyAlignment="1">
      <alignment horizontal="center"/>
    </xf>
    <xf numFmtId="0" fontId="0" fillId="35" borderId="34" xfId="0" applyNumberFormat="1" applyFont="1" applyFill="1" applyBorder="1" applyAlignment="1">
      <alignment horizontal="center"/>
    </xf>
    <xf numFmtId="0" fontId="0" fillId="0" borderId="34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3" fillId="35" borderId="42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5" borderId="33" xfId="0" applyFont="1" applyFill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10" xfId="0" applyBorder="1" applyAlignment="1">
      <alignment wrapText="1"/>
    </xf>
    <xf numFmtId="0" fontId="12" fillId="35" borderId="47" xfId="0" applyFont="1" applyFill="1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3" fillId="35" borderId="38" xfId="0" applyFont="1" applyFill="1" applyBorder="1" applyAlignment="1">
      <alignment horizontal="center" wrapText="1"/>
    </xf>
    <xf numFmtId="0" fontId="3" fillId="35" borderId="40" xfId="0" applyFont="1" applyFill="1" applyBorder="1" applyAlignment="1">
      <alignment horizontal="center" wrapText="1"/>
    </xf>
    <xf numFmtId="0" fontId="71" fillId="35" borderId="42" xfId="0" applyFont="1" applyFill="1" applyBorder="1" applyAlignment="1">
      <alignment horizontal="center" wrapText="1"/>
    </xf>
    <xf numFmtId="0" fontId="71" fillId="35" borderId="38" xfId="0" applyFont="1" applyFill="1" applyBorder="1" applyAlignment="1">
      <alignment horizontal="center" wrapText="1"/>
    </xf>
    <xf numFmtId="0" fontId="71" fillId="35" borderId="40" xfId="0" applyFont="1" applyFill="1" applyBorder="1" applyAlignment="1">
      <alignment horizontal="center" wrapText="1"/>
    </xf>
    <xf numFmtId="0" fontId="71" fillId="35" borderId="33" xfId="0" applyFont="1" applyFill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0" fillId="0" borderId="24" xfId="0" applyBorder="1" applyAlignment="1">
      <alignment wrapText="1"/>
    </xf>
    <xf numFmtId="0" fontId="19" fillId="0" borderId="19" xfId="0" applyFont="1" applyBorder="1" applyAlignment="1">
      <alignment wrapText="1"/>
    </xf>
    <xf numFmtId="0" fontId="0" fillId="0" borderId="23" xfId="0" applyBorder="1" applyAlignment="1">
      <alignment wrapText="1"/>
    </xf>
    <xf numFmtId="0" fontId="9" fillId="0" borderId="33" xfId="0" applyFont="1" applyBorder="1" applyAlignment="1">
      <alignment horizontal="center" wrapText="1"/>
    </xf>
    <xf numFmtId="0" fontId="9" fillId="0" borderId="33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2" fillId="0" borderId="33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tka34.ru/" TargetMode="External" /><Relationship Id="rId2" Type="http://schemas.openxmlformats.org/officeDocument/2006/relationships/hyperlink" Target="http://www.setka34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5"/>
  <sheetViews>
    <sheetView tabSelected="1" zoomScalePageLayoutView="0" workbookViewId="0" topLeftCell="A1">
      <selection activeCell="A44" sqref="A44:R44"/>
    </sheetView>
  </sheetViews>
  <sheetFormatPr defaultColWidth="9.00390625" defaultRowHeight="12.75"/>
  <cols>
    <col min="1" max="1" width="6.375" style="0" customWidth="1"/>
    <col min="2" max="2" width="5.875" style="0" customWidth="1"/>
    <col min="3" max="3" width="5.625" style="0" customWidth="1"/>
    <col min="4" max="4" width="8.25390625" style="0" customWidth="1"/>
    <col min="5" max="6" width="7.125" style="0" hidden="1" customWidth="1"/>
    <col min="7" max="7" width="6.375" style="0" customWidth="1"/>
    <col min="8" max="8" width="6.75390625" style="0" customWidth="1"/>
    <col min="9" max="9" width="5.625" style="0" customWidth="1"/>
    <col min="10" max="10" width="5.75390625" style="0" customWidth="1"/>
    <col min="11" max="12" width="5.25390625" style="0" hidden="1" customWidth="1"/>
    <col min="13" max="13" width="5.25390625" style="0" customWidth="1"/>
    <col min="14" max="14" width="6.625" style="0" customWidth="1"/>
    <col min="15" max="15" width="5.00390625" style="0" customWidth="1"/>
    <col min="16" max="16" width="6.375" style="0" customWidth="1"/>
    <col min="17" max="17" width="6.75390625" style="0" customWidth="1"/>
    <col min="18" max="18" width="4.875" style="0" customWidth="1"/>
    <col min="19" max="19" width="5.25390625" style="0" customWidth="1"/>
    <col min="20" max="20" width="5.375" style="0" customWidth="1"/>
    <col min="21" max="21" width="5.125" style="0" customWidth="1"/>
    <col min="23" max="23" width="9.125" style="0" hidden="1" customWidth="1"/>
    <col min="26" max="26" width="10.25390625" style="0" customWidth="1"/>
    <col min="27" max="27" width="8.375" style="0" customWidth="1"/>
  </cols>
  <sheetData>
    <row r="1" spans="1:29" ht="19.5">
      <c r="A1" s="4" t="s">
        <v>0</v>
      </c>
      <c r="B1" s="4"/>
      <c r="C1" s="4"/>
      <c r="D1" s="17"/>
      <c r="E1" s="17"/>
      <c r="F1" s="17"/>
      <c r="G1" s="18"/>
      <c r="H1" s="19"/>
      <c r="I1" s="19"/>
      <c r="J1" s="19"/>
      <c r="K1" s="14"/>
      <c r="L1" s="14"/>
      <c r="M1" s="14"/>
      <c r="N1" s="14"/>
      <c r="O1" s="20"/>
      <c r="P1" s="14"/>
      <c r="Q1" s="14"/>
      <c r="Y1" s="56" t="s">
        <v>22</v>
      </c>
      <c r="Z1" s="2"/>
      <c r="AA1" s="57"/>
      <c r="AB1" s="57"/>
      <c r="AC1" s="14"/>
    </row>
    <row r="2" spans="1:32" ht="9.75" customHeight="1" thickBot="1">
      <c r="A2" s="21"/>
      <c r="B2" s="21"/>
      <c r="C2" s="21"/>
      <c r="D2" s="21"/>
      <c r="E2" s="21"/>
      <c r="F2" s="21"/>
      <c r="G2" s="19"/>
      <c r="H2" s="19"/>
      <c r="I2" s="19"/>
      <c r="J2" s="19"/>
      <c r="K2" s="14"/>
      <c r="L2" s="14"/>
      <c r="M2" s="14"/>
      <c r="N2" s="14"/>
      <c r="O2" s="14"/>
      <c r="P2" s="20"/>
      <c r="Q2" s="19"/>
      <c r="R2" s="14"/>
      <c r="S2" s="14"/>
      <c r="T2" s="14"/>
      <c r="U2" s="14"/>
      <c r="V2" s="26"/>
      <c r="W2" s="26"/>
      <c r="X2" s="77"/>
      <c r="Y2" s="77"/>
      <c r="Z2" s="77"/>
      <c r="AA2" s="77"/>
      <c r="AB2" s="77"/>
      <c r="AC2" s="77"/>
      <c r="AD2" s="77"/>
      <c r="AE2" s="77"/>
      <c r="AF2" s="77"/>
    </row>
    <row r="3" spans="1:32" ht="12.75" customHeight="1">
      <c r="A3" s="102" t="s">
        <v>103</v>
      </c>
      <c r="B3" s="103"/>
      <c r="C3" s="103"/>
      <c r="D3" s="103"/>
      <c r="E3" s="103"/>
      <c r="F3" s="103"/>
      <c r="G3" s="103"/>
      <c r="H3" s="103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0" t="s">
        <v>81</v>
      </c>
      <c r="T3" s="105"/>
      <c r="U3" s="105"/>
      <c r="V3" s="105"/>
      <c r="W3" s="105"/>
      <c r="X3" s="105"/>
      <c r="Y3" s="94"/>
      <c r="Z3" s="98"/>
      <c r="AA3" s="99"/>
      <c r="AD3" s="97"/>
      <c r="AE3" s="97"/>
      <c r="AF3" s="77"/>
    </row>
    <row r="4" spans="1:32" ht="13.5" thickBot="1">
      <c r="A4" s="106" t="s">
        <v>104</v>
      </c>
      <c r="B4" s="107"/>
      <c r="C4" s="107"/>
      <c r="D4" s="107"/>
      <c r="E4" s="107"/>
      <c r="F4" s="107"/>
      <c r="G4" s="107"/>
      <c r="H4" s="107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11" t="s">
        <v>82</v>
      </c>
      <c r="T4" s="109"/>
      <c r="U4" s="109"/>
      <c r="V4" s="109"/>
      <c r="W4" s="109"/>
      <c r="X4" s="109"/>
      <c r="Y4" s="95"/>
      <c r="Z4" s="100"/>
      <c r="AA4" s="101"/>
      <c r="AD4" s="97"/>
      <c r="AE4" s="97"/>
      <c r="AF4" s="77"/>
    </row>
    <row r="5" spans="1:32" ht="12.75">
      <c r="A5" s="22"/>
      <c r="B5" s="22"/>
      <c r="C5" s="22"/>
      <c r="D5" s="22"/>
      <c r="E5" s="22"/>
      <c r="F5" s="22"/>
      <c r="G5" s="22"/>
      <c r="H5" s="22"/>
      <c r="I5" s="23"/>
      <c r="J5" s="23"/>
      <c r="K5" s="22"/>
      <c r="L5" s="22"/>
      <c r="M5" s="22"/>
      <c r="N5" s="23"/>
      <c r="O5" s="23"/>
      <c r="P5" s="22"/>
      <c r="Q5" s="23"/>
      <c r="R5" s="14"/>
      <c r="S5" s="14"/>
      <c r="T5" s="14"/>
      <c r="U5" s="14"/>
      <c r="V5" s="26"/>
      <c r="W5" s="26"/>
      <c r="X5" s="77"/>
      <c r="Y5" s="77"/>
      <c r="Z5" s="77"/>
      <c r="AA5" s="77"/>
      <c r="AB5" s="77"/>
      <c r="AC5" s="77"/>
      <c r="AD5" s="77"/>
      <c r="AE5" s="77"/>
      <c r="AF5" s="77"/>
    </row>
    <row r="6" spans="1:32" s="3" customFormat="1" ht="12">
      <c r="A6" s="24" t="s">
        <v>105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4"/>
      <c r="O6" s="14"/>
      <c r="P6" s="14"/>
      <c r="Q6" s="14"/>
      <c r="R6" s="14"/>
      <c r="S6" s="14"/>
      <c r="T6" s="14"/>
      <c r="U6" s="14"/>
      <c r="V6" s="26"/>
      <c r="W6" s="26"/>
      <c r="X6" s="96"/>
      <c r="Y6" s="96"/>
      <c r="Z6" s="96"/>
      <c r="AA6" s="96"/>
      <c r="AB6" s="96"/>
      <c r="AC6" s="96"/>
      <c r="AD6" s="96"/>
      <c r="AE6" s="96"/>
      <c r="AF6" s="96"/>
    </row>
    <row r="7" spans="1:32" ht="11.2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14"/>
      <c r="O7" s="14"/>
      <c r="P7" s="14"/>
      <c r="Q7" s="14"/>
      <c r="R7" s="14"/>
      <c r="S7" s="14"/>
      <c r="T7" s="14"/>
      <c r="U7" s="14"/>
      <c r="V7" s="26"/>
      <c r="W7" s="26"/>
      <c r="X7" s="77"/>
      <c r="Y7" s="77"/>
      <c r="Z7" s="77"/>
      <c r="AA7" s="77"/>
      <c r="AB7" s="77"/>
      <c r="AC7" s="77"/>
      <c r="AD7" s="77"/>
      <c r="AE7" s="77"/>
      <c r="AF7" s="77"/>
    </row>
    <row r="8" spans="1:27" ht="15.75" thickBot="1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92" t="s">
        <v>102</v>
      </c>
      <c r="W8" s="92"/>
      <c r="X8" s="92"/>
      <c r="Y8" s="92"/>
      <c r="Z8" s="92"/>
      <c r="AA8" s="91"/>
    </row>
    <row r="9" spans="1:27" ht="21.75" customHeight="1" thickBot="1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82"/>
      <c r="R9" s="82"/>
      <c r="S9" s="82"/>
      <c r="T9" s="82"/>
      <c r="U9" s="113"/>
      <c r="V9" s="114"/>
      <c r="W9" s="114"/>
      <c r="X9" s="115"/>
      <c r="Y9" s="115"/>
      <c r="Z9" s="115"/>
      <c r="AA9" s="116"/>
    </row>
    <row r="10" spans="1:23" ht="6" customHeight="1" thickBot="1">
      <c r="A10" s="14"/>
      <c r="B10" s="14"/>
      <c r="C10" s="14"/>
      <c r="D10" s="25"/>
      <c r="E10" s="25"/>
      <c r="F10" s="25"/>
      <c r="G10" s="14"/>
      <c r="H10" s="77"/>
      <c r="I10" s="79"/>
      <c r="J10" s="79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14"/>
      <c r="W10" s="14"/>
    </row>
    <row r="11" spans="1:27" ht="28.5" customHeight="1" thickBot="1">
      <c r="A11" s="313" t="s">
        <v>78</v>
      </c>
      <c r="B11" s="314"/>
      <c r="C11" s="314"/>
      <c r="D11" s="314"/>
      <c r="E11" s="314"/>
      <c r="F11" s="314"/>
      <c r="G11" s="314"/>
      <c r="H11" s="315"/>
      <c r="I11" s="315"/>
      <c r="J11" s="315"/>
      <c r="K11" s="315"/>
      <c r="L11" s="315"/>
      <c r="M11" s="315"/>
      <c r="N11" s="316"/>
      <c r="P11" s="305" t="s">
        <v>77</v>
      </c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8"/>
    </row>
    <row r="12" spans="1:27" ht="22.5" customHeight="1">
      <c r="A12" s="83" t="s">
        <v>2</v>
      </c>
      <c r="B12" s="84" t="s">
        <v>1</v>
      </c>
      <c r="C12" s="85" t="s">
        <v>37</v>
      </c>
      <c r="D12" s="85" t="s">
        <v>38</v>
      </c>
      <c r="E12" s="177"/>
      <c r="F12" s="177"/>
      <c r="G12" s="86" t="s">
        <v>40</v>
      </c>
      <c r="H12" s="83" t="s">
        <v>2</v>
      </c>
      <c r="I12" s="84" t="s">
        <v>1</v>
      </c>
      <c r="J12" s="85" t="s">
        <v>37</v>
      </c>
      <c r="K12" s="85" t="s">
        <v>38</v>
      </c>
      <c r="L12" s="177"/>
      <c r="M12" s="85" t="s">
        <v>38</v>
      </c>
      <c r="N12" s="86" t="s">
        <v>40</v>
      </c>
      <c r="P12" s="72" t="s">
        <v>44</v>
      </c>
      <c r="Q12" s="73" t="s">
        <v>86</v>
      </c>
      <c r="R12" s="73" t="s">
        <v>3</v>
      </c>
      <c r="S12" s="73" t="s">
        <v>85</v>
      </c>
      <c r="T12" s="73" t="s">
        <v>5</v>
      </c>
      <c r="U12" s="73" t="s">
        <v>85</v>
      </c>
      <c r="V12" s="73" t="s">
        <v>5</v>
      </c>
      <c r="W12" s="73"/>
      <c r="X12" s="73" t="s">
        <v>85</v>
      </c>
      <c r="Y12" s="73" t="s">
        <v>5</v>
      </c>
      <c r="Z12" s="73" t="s">
        <v>85</v>
      </c>
      <c r="AA12" s="74" t="s">
        <v>5</v>
      </c>
    </row>
    <row r="13" spans="1:27" ht="17.25" customHeight="1" thickBot="1">
      <c r="A13" s="87" t="s">
        <v>24</v>
      </c>
      <c r="B13" s="88" t="s">
        <v>33</v>
      </c>
      <c r="C13" s="89" t="s">
        <v>36</v>
      </c>
      <c r="D13" s="89" t="s">
        <v>39</v>
      </c>
      <c r="E13" s="178"/>
      <c r="F13" s="178"/>
      <c r="G13" s="90" t="s">
        <v>39</v>
      </c>
      <c r="H13" s="87" t="s">
        <v>24</v>
      </c>
      <c r="I13" s="88" t="s">
        <v>33</v>
      </c>
      <c r="J13" s="89" t="s">
        <v>36</v>
      </c>
      <c r="K13" s="89" t="s">
        <v>39</v>
      </c>
      <c r="L13" s="178"/>
      <c r="M13" s="89" t="s">
        <v>39</v>
      </c>
      <c r="N13" s="90" t="s">
        <v>39</v>
      </c>
      <c r="P13" s="123" t="s">
        <v>43</v>
      </c>
      <c r="Q13" s="124" t="s">
        <v>42</v>
      </c>
      <c r="R13" s="124" t="s">
        <v>4</v>
      </c>
      <c r="S13" s="124" t="s">
        <v>43</v>
      </c>
      <c r="T13" s="124" t="s">
        <v>70</v>
      </c>
      <c r="U13" s="124" t="s">
        <v>71</v>
      </c>
      <c r="V13" s="124" t="s">
        <v>70</v>
      </c>
      <c r="W13" s="124"/>
      <c r="X13" s="124" t="s">
        <v>43</v>
      </c>
      <c r="Y13" s="124" t="s">
        <v>69</v>
      </c>
      <c r="Z13" s="124" t="s">
        <v>71</v>
      </c>
      <c r="AA13" s="125" t="s">
        <v>70</v>
      </c>
    </row>
    <row r="14" spans="1:27" ht="13.5" customHeight="1" thickBot="1">
      <c r="A14" s="317" t="s">
        <v>74</v>
      </c>
      <c r="B14" s="318"/>
      <c r="C14" s="318"/>
      <c r="D14" s="318"/>
      <c r="E14" s="318"/>
      <c r="F14" s="318"/>
      <c r="G14" s="319"/>
      <c r="H14" s="323" t="s">
        <v>75</v>
      </c>
      <c r="I14" s="324"/>
      <c r="J14" s="324"/>
      <c r="K14" s="324"/>
      <c r="L14" s="325"/>
      <c r="M14" s="325"/>
      <c r="N14" s="326"/>
      <c r="P14" s="27" t="s">
        <v>6</v>
      </c>
      <c r="Q14" s="157" t="s">
        <v>46</v>
      </c>
      <c r="R14" s="158">
        <v>0.36</v>
      </c>
      <c r="S14" s="28">
        <v>3</v>
      </c>
      <c r="T14" s="232">
        <v>21</v>
      </c>
      <c r="U14" s="166"/>
      <c r="V14" s="233"/>
      <c r="W14" s="233"/>
      <c r="X14" s="169"/>
      <c r="Y14" s="234"/>
      <c r="Z14" s="67"/>
      <c r="AA14" s="64"/>
    </row>
    <row r="15" spans="1:27" ht="13.5" customHeight="1">
      <c r="A15" s="27">
        <v>60</v>
      </c>
      <c r="B15" s="142">
        <v>1.6</v>
      </c>
      <c r="C15" s="217" t="s">
        <v>9</v>
      </c>
      <c r="D15" s="217">
        <f aca="true" t="shared" si="0" ref="D15:D24">G15+20</f>
        <v>400</v>
      </c>
      <c r="E15" s="217"/>
      <c r="F15" s="217"/>
      <c r="G15" s="218">
        <v>380</v>
      </c>
      <c r="H15" s="219">
        <v>60</v>
      </c>
      <c r="I15" s="219" t="s">
        <v>89</v>
      </c>
      <c r="J15" s="223" t="s">
        <v>9</v>
      </c>
      <c r="K15" s="222">
        <f aca="true" t="shared" si="1" ref="K15:K20">N15+20</f>
        <v>480</v>
      </c>
      <c r="L15" s="226"/>
      <c r="M15" s="226">
        <f>N15+20</f>
        <v>480</v>
      </c>
      <c r="N15" s="218">
        <v>460</v>
      </c>
      <c r="P15" s="30" t="s">
        <v>6</v>
      </c>
      <c r="Q15" s="136" t="s">
        <v>61</v>
      </c>
      <c r="R15" s="159">
        <v>0.5</v>
      </c>
      <c r="S15" s="31">
        <v>3</v>
      </c>
      <c r="T15" s="229">
        <v>29</v>
      </c>
      <c r="U15" s="33">
        <v>4</v>
      </c>
      <c r="V15" s="15">
        <v>49</v>
      </c>
      <c r="W15" s="15"/>
      <c r="X15" s="34"/>
      <c r="Y15" s="40"/>
      <c r="Z15" s="68"/>
      <c r="AA15" s="65"/>
    </row>
    <row r="16" spans="1:27" ht="13.5" customHeight="1">
      <c r="A16" s="30">
        <v>60</v>
      </c>
      <c r="B16" s="137">
        <v>1.8</v>
      </c>
      <c r="C16" s="35" t="s">
        <v>9</v>
      </c>
      <c r="D16" s="35">
        <f t="shared" si="0"/>
        <v>450</v>
      </c>
      <c r="E16" s="35"/>
      <c r="F16" s="35"/>
      <c r="G16" s="36">
        <v>430</v>
      </c>
      <c r="H16" s="133">
        <v>60</v>
      </c>
      <c r="I16" s="133" t="s">
        <v>90</v>
      </c>
      <c r="J16" s="224" t="s">
        <v>9</v>
      </c>
      <c r="K16" s="132">
        <f t="shared" si="1"/>
        <v>530</v>
      </c>
      <c r="L16" s="180"/>
      <c r="M16" s="179">
        <f>N16+20</f>
        <v>530</v>
      </c>
      <c r="N16" s="36">
        <v>510</v>
      </c>
      <c r="P16" s="30" t="s">
        <v>6</v>
      </c>
      <c r="Q16" s="137" t="s">
        <v>47</v>
      </c>
      <c r="R16" s="36">
        <v>0.72</v>
      </c>
      <c r="S16" s="31">
        <v>3</v>
      </c>
      <c r="T16" s="229">
        <v>38</v>
      </c>
      <c r="U16" s="33">
        <v>4</v>
      </c>
      <c r="V16" s="37">
        <v>68</v>
      </c>
      <c r="W16" s="37">
        <v>67</v>
      </c>
      <c r="X16" s="38">
        <v>5</v>
      </c>
      <c r="Y16" s="37" t="s">
        <v>98</v>
      </c>
      <c r="Z16" s="68"/>
      <c r="AA16" s="65"/>
    </row>
    <row r="17" spans="1:27" ht="13.5" customHeight="1">
      <c r="A17" s="30">
        <v>65</v>
      </c>
      <c r="B17" s="137">
        <v>1.8</v>
      </c>
      <c r="C17" s="35" t="s">
        <v>9</v>
      </c>
      <c r="D17" s="35">
        <f t="shared" si="0"/>
        <v>400</v>
      </c>
      <c r="E17" s="35"/>
      <c r="F17" s="35"/>
      <c r="G17" s="36">
        <v>380</v>
      </c>
      <c r="H17" s="133">
        <v>65</v>
      </c>
      <c r="I17" s="133" t="s">
        <v>90</v>
      </c>
      <c r="J17" s="224" t="s">
        <v>9</v>
      </c>
      <c r="K17" s="132">
        <f t="shared" si="1"/>
        <v>480</v>
      </c>
      <c r="L17" s="180"/>
      <c r="M17" s="179">
        <f>N17+20</f>
        <v>480</v>
      </c>
      <c r="N17" s="36">
        <v>460</v>
      </c>
      <c r="P17" s="30" t="s">
        <v>6</v>
      </c>
      <c r="Q17" s="137" t="s">
        <v>99</v>
      </c>
      <c r="R17" s="36">
        <v>0.76</v>
      </c>
      <c r="S17" s="31">
        <v>3</v>
      </c>
      <c r="T17" s="229">
        <v>44</v>
      </c>
      <c r="U17" s="33">
        <v>4</v>
      </c>
      <c r="V17" s="37">
        <v>74</v>
      </c>
      <c r="W17" s="37">
        <v>67</v>
      </c>
      <c r="X17" s="38">
        <v>5</v>
      </c>
      <c r="Y17" s="37" t="s">
        <v>98</v>
      </c>
      <c r="Z17" s="68"/>
      <c r="AA17" s="65"/>
    </row>
    <row r="18" spans="1:27" ht="12.75">
      <c r="A18" s="30">
        <v>65</v>
      </c>
      <c r="B18" s="266">
        <v>2</v>
      </c>
      <c r="C18" s="35" t="s">
        <v>9</v>
      </c>
      <c r="D18" s="35">
        <f t="shared" si="0"/>
        <v>490</v>
      </c>
      <c r="E18" s="35"/>
      <c r="F18" s="35"/>
      <c r="G18" s="36">
        <v>470</v>
      </c>
      <c r="H18" s="133">
        <v>65</v>
      </c>
      <c r="I18" s="38" t="s">
        <v>91</v>
      </c>
      <c r="J18" s="224" t="s">
        <v>9</v>
      </c>
      <c r="K18" s="132">
        <f t="shared" si="1"/>
        <v>610</v>
      </c>
      <c r="L18" s="180"/>
      <c r="M18" s="179">
        <f>N18+20</f>
        <v>610</v>
      </c>
      <c r="N18" s="36">
        <v>590</v>
      </c>
      <c r="P18" s="30" t="s">
        <v>6</v>
      </c>
      <c r="Q18" s="137" t="s">
        <v>48</v>
      </c>
      <c r="R18" s="36">
        <v>0.9</v>
      </c>
      <c r="S18" s="31">
        <v>3</v>
      </c>
      <c r="T18" s="229">
        <v>54</v>
      </c>
      <c r="U18" s="33">
        <v>4</v>
      </c>
      <c r="V18" s="37"/>
      <c r="W18" s="37">
        <v>86</v>
      </c>
      <c r="X18" s="38">
        <v>5</v>
      </c>
      <c r="Y18" s="37" t="s">
        <v>98</v>
      </c>
      <c r="Z18" s="68"/>
      <c r="AA18" s="66"/>
    </row>
    <row r="19" spans="1:27" ht="12.75">
      <c r="A19" s="30" t="s">
        <v>72</v>
      </c>
      <c r="B19" s="266">
        <v>2</v>
      </c>
      <c r="C19" s="35" t="s">
        <v>10</v>
      </c>
      <c r="D19" s="35">
        <f t="shared" si="0"/>
        <v>650</v>
      </c>
      <c r="E19" s="35"/>
      <c r="F19" s="35"/>
      <c r="G19" s="36">
        <v>630</v>
      </c>
      <c r="H19" s="133">
        <v>65</v>
      </c>
      <c r="I19" s="38" t="s">
        <v>88</v>
      </c>
      <c r="J19" s="224" t="s">
        <v>9</v>
      </c>
      <c r="K19" s="132">
        <f t="shared" si="1"/>
        <v>1270</v>
      </c>
      <c r="L19" s="180"/>
      <c r="M19" s="179">
        <f>N19+50</f>
        <v>1300</v>
      </c>
      <c r="N19" s="36">
        <v>1250</v>
      </c>
      <c r="P19" s="30" t="s">
        <v>6</v>
      </c>
      <c r="Q19" s="137" t="s">
        <v>49</v>
      </c>
      <c r="R19" s="160">
        <v>1</v>
      </c>
      <c r="S19" s="31">
        <v>3</v>
      </c>
      <c r="T19" s="230">
        <v>58</v>
      </c>
      <c r="U19" s="33">
        <v>4</v>
      </c>
      <c r="V19" s="37">
        <v>98</v>
      </c>
      <c r="W19" s="37">
        <v>96</v>
      </c>
      <c r="X19" s="38">
        <v>5</v>
      </c>
      <c r="Y19" s="37" t="s">
        <v>98</v>
      </c>
      <c r="Z19" s="68"/>
      <c r="AA19" s="66"/>
    </row>
    <row r="20" spans="1:27" ht="13.5" thickBot="1">
      <c r="A20" s="30">
        <v>65</v>
      </c>
      <c r="B20" s="266">
        <v>2.5</v>
      </c>
      <c r="C20" s="35" t="s">
        <v>9</v>
      </c>
      <c r="D20" s="35">
        <f t="shared" si="0"/>
        <v>740</v>
      </c>
      <c r="E20" s="35"/>
      <c r="F20" s="35"/>
      <c r="G20" s="36">
        <v>720</v>
      </c>
      <c r="H20" s="220">
        <v>45</v>
      </c>
      <c r="I20" s="220" t="s">
        <v>89</v>
      </c>
      <c r="J20" s="225" t="s">
        <v>9</v>
      </c>
      <c r="K20" s="134">
        <f t="shared" si="1"/>
        <v>540</v>
      </c>
      <c r="L20" s="181"/>
      <c r="M20" s="227">
        <f>N20+20</f>
        <v>540</v>
      </c>
      <c r="N20" s="48">
        <v>520</v>
      </c>
      <c r="P20" s="30" t="s">
        <v>6</v>
      </c>
      <c r="Q20" s="137" t="s">
        <v>100</v>
      </c>
      <c r="R20" s="36">
        <v>1.28</v>
      </c>
      <c r="S20" s="31">
        <v>3</v>
      </c>
      <c r="T20" s="231">
        <v>79</v>
      </c>
      <c r="U20" s="33">
        <v>4</v>
      </c>
      <c r="V20" s="37">
        <v>126</v>
      </c>
      <c r="W20" s="37">
        <v>125</v>
      </c>
      <c r="X20" s="38">
        <v>5</v>
      </c>
      <c r="Y20" s="37" t="s">
        <v>98</v>
      </c>
      <c r="Z20" s="68"/>
      <c r="AA20" s="66"/>
    </row>
    <row r="21" spans="1:27" ht="13.5" thickBot="1">
      <c r="A21" s="30">
        <v>65</v>
      </c>
      <c r="B21" s="266">
        <v>3</v>
      </c>
      <c r="C21" s="35" t="s">
        <v>9</v>
      </c>
      <c r="D21" s="35">
        <f t="shared" si="0"/>
        <v>1070</v>
      </c>
      <c r="E21" s="35"/>
      <c r="F21" s="35"/>
      <c r="G21" s="36">
        <v>1050</v>
      </c>
      <c r="H21" s="273"/>
      <c r="I21" s="77"/>
      <c r="J21" s="77"/>
      <c r="K21" s="77"/>
      <c r="L21" s="77"/>
      <c r="M21" s="77"/>
      <c r="N21" s="237"/>
      <c r="P21" s="30" t="s">
        <v>6</v>
      </c>
      <c r="Q21" s="137" t="s">
        <v>50</v>
      </c>
      <c r="R21" s="160">
        <v>2</v>
      </c>
      <c r="S21" s="31">
        <v>3</v>
      </c>
      <c r="T21" s="231">
        <v>116</v>
      </c>
      <c r="U21" s="33">
        <v>4</v>
      </c>
      <c r="V21" s="37">
        <v>196</v>
      </c>
      <c r="W21" s="37">
        <v>190</v>
      </c>
      <c r="X21" s="38">
        <v>5</v>
      </c>
      <c r="Y21" s="37" t="s">
        <v>98</v>
      </c>
      <c r="Z21" s="68"/>
      <c r="AA21" s="65"/>
    </row>
    <row r="22" spans="1:27" ht="13.5" thickBot="1">
      <c r="A22" s="30">
        <v>45</v>
      </c>
      <c r="B22" s="137">
        <v>1.6</v>
      </c>
      <c r="C22" s="35" t="s">
        <v>9</v>
      </c>
      <c r="D22" s="35">
        <f t="shared" si="0"/>
        <v>450</v>
      </c>
      <c r="E22" s="35"/>
      <c r="F22" s="35"/>
      <c r="G22" s="36">
        <v>430</v>
      </c>
      <c r="H22" s="329" t="s">
        <v>79</v>
      </c>
      <c r="I22" s="330"/>
      <c r="J22" s="330"/>
      <c r="K22" s="330"/>
      <c r="L22" s="330"/>
      <c r="M22" s="330"/>
      <c r="N22" s="331"/>
      <c r="P22" s="30" t="s">
        <v>6</v>
      </c>
      <c r="Q22" s="137" t="s">
        <v>51</v>
      </c>
      <c r="R22" s="160">
        <v>3</v>
      </c>
      <c r="S22" s="31">
        <v>3</v>
      </c>
      <c r="T22" s="37">
        <v>174</v>
      </c>
      <c r="U22" s="33">
        <v>4</v>
      </c>
      <c r="V22" s="37">
        <v>294</v>
      </c>
      <c r="W22" s="37">
        <v>283</v>
      </c>
      <c r="X22" s="38">
        <v>5</v>
      </c>
      <c r="Y22" s="37" t="s">
        <v>98</v>
      </c>
      <c r="Z22" s="68"/>
      <c r="AA22" s="65"/>
    </row>
    <row r="23" spans="1:27" ht="13.5" customHeight="1" thickBot="1">
      <c r="A23" s="30">
        <v>25</v>
      </c>
      <c r="B23" s="137">
        <v>1.4</v>
      </c>
      <c r="C23" s="35" t="s">
        <v>9</v>
      </c>
      <c r="D23" s="35">
        <f t="shared" si="0"/>
        <v>760</v>
      </c>
      <c r="E23" s="35"/>
      <c r="F23" s="35"/>
      <c r="G23" s="180">
        <v>740</v>
      </c>
      <c r="H23" s="27">
        <v>45</v>
      </c>
      <c r="I23" s="142" t="s">
        <v>89</v>
      </c>
      <c r="J23" s="217" t="s">
        <v>9</v>
      </c>
      <c r="K23" s="217">
        <f>N23+20</f>
        <v>540</v>
      </c>
      <c r="L23" s="217"/>
      <c r="M23" s="217">
        <f>N23+20</f>
        <v>540</v>
      </c>
      <c r="N23" s="218">
        <v>520</v>
      </c>
      <c r="P23" s="145" t="s">
        <v>6</v>
      </c>
      <c r="Q23" s="146" t="s">
        <v>52</v>
      </c>
      <c r="R23" s="161">
        <v>6</v>
      </c>
      <c r="S23" s="147">
        <v>3</v>
      </c>
      <c r="T23" s="148">
        <v>348</v>
      </c>
      <c r="U23" s="149">
        <v>4</v>
      </c>
      <c r="V23" s="148">
        <v>588</v>
      </c>
      <c r="W23" s="150">
        <v>566</v>
      </c>
      <c r="X23" s="151"/>
      <c r="Y23" s="150"/>
      <c r="Z23" s="152"/>
      <c r="AA23" s="153"/>
    </row>
    <row r="24" spans="1:27" ht="13.5" thickBot="1">
      <c r="A24" s="271">
        <v>20</v>
      </c>
      <c r="B24" s="272">
        <v>1.4</v>
      </c>
      <c r="C24" s="221" t="s">
        <v>45</v>
      </c>
      <c r="D24" s="35">
        <f t="shared" si="0"/>
        <v>740</v>
      </c>
      <c r="E24" s="221"/>
      <c r="F24" s="221"/>
      <c r="G24" s="275">
        <v>720</v>
      </c>
      <c r="H24" s="30">
        <v>45</v>
      </c>
      <c r="I24" s="137" t="s">
        <v>91</v>
      </c>
      <c r="J24" s="35" t="s">
        <v>9</v>
      </c>
      <c r="K24" s="35">
        <f aca="true" t="shared" si="2" ref="K24:K30">N24+20</f>
        <v>800</v>
      </c>
      <c r="L24" s="35"/>
      <c r="M24" s="35">
        <f>N24+20</f>
        <v>800</v>
      </c>
      <c r="N24" s="36">
        <v>780</v>
      </c>
      <c r="P24" s="27" t="s">
        <v>93</v>
      </c>
      <c r="Q24" s="142" t="s">
        <v>47</v>
      </c>
      <c r="R24" s="162">
        <v>0.72</v>
      </c>
      <c r="S24" s="28">
        <v>3</v>
      </c>
      <c r="T24" s="59">
        <v>31</v>
      </c>
      <c r="U24" s="170">
        <v>4</v>
      </c>
      <c r="V24" s="59">
        <v>50</v>
      </c>
      <c r="W24" s="29">
        <v>55</v>
      </c>
      <c r="X24" s="167"/>
      <c r="Y24" s="205"/>
      <c r="Z24" s="167"/>
      <c r="AA24" s="206"/>
    </row>
    <row r="25" spans="1:27" ht="12.75" customHeight="1" thickBot="1">
      <c r="A25" s="332" t="s">
        <v>80</v>
      </c>
      <c r="B25" s="299"/>
      <c r="C25" s="299"/>
      <c r="D25" s="299"/>
      <c r="E25" s="299"/>
      <c r="F25" s="299"/>
      <c r="G25" s="300"/>
      <c r="H25" s="269">
        <v>50</v>
      </c>
      <c r="I25" s="267" t="s">
        <v>90</v>
      </c>
      <c r="J25" s="268" t="s">
        <v>9</v>
      </c>
      <c r="K25" s="35">
        <f t="shared" si="2"/>
        <v>650</v>
      </c>
      <c r="L25" s="35"/>
      <c r="M25" s="35">
        <f>N25+20</f>
        <v>650</v>
      </c>
      <c r="N25" s="39">
        <v>630</v>
      </c>
      <c r="P25" s="42" t="s">
        <v>93</v>
      </c>
      <c r="Q25" s="138" t="s">
        <v>49</v>
      </c>
      <c r="R25" s="163">
        <v>1</v>
      </c>
      <c r="S25" s="44">
        <v>3</v>
      </c>
      <c r="T25" s="45">
        <v>44</v>
      </c>
      <c r="U25" s="46">
        <v>4</v>
      </c>
      <c r="V25" s="45">
        <v>76</v>
      </c>
      <c r="W25" s="62">
        <v>76</v>
      </c>
      <c r="X25" s="69"/>
      <c r="Y25" s="70"/>
      <c r="Z25" s="69"/>
      <c r="AA25" s="207"/>
    </row>
    <row r="26" spans="1:27" ht="13.5" customHeight="1" thickBot="1">
      <c r="A26" s="274">
        <v>50</v>
      </c>
      <c r="B26" s="135">
        <v>1.8</v>
      </c>
      <c r="C26" s="228" t="s">
        <v>9</v>
      </c>
      <c r="D26" s="222">
        <f aca="true" t="shared" si="3" ref="D26:D33">G26+20</f>
        <v>550</v>
      </c>
      <c r="E26" s="226"/>
      <c r="F26" s="226">
        <f>G26+20</f>
        <v>550</v>
      </c>
      <c r="G26" s="276">
        <v>530</v>
      </c>
      <c r="H26" s="30">
        <v>50</v>
      </c>
      <c r="I26" s="266" t="s">
        <v>87</v>
      </c>
      <c r="J26" s="35" t="s">
        <v>9</v>
      </c>
      <c r="K26" s="35">
        <f>N26+50</f>
        <v>1300</v>
      </c>
      <c r="L26" s="35"/>
      <c r="M26" s="35">
        <f>N26+50</f>
        <v>1300</v>
      </c>
      <c r="N26" s="36">
        <v>1250</v>
      </c>
      <c r="P26" s="42" t="s">
        <v>93</v>
      </c>
      <c r="Q26" s="138" t="s">
        <v>50</v>
      </c>
      <c r="R26" s="163">
        <v>2</v>
      </c>
      <c r="S26" s="44">
        <v>3</v>
      </c>
      <c r="T26" s="45">
        <v>94</v>
      </c>
      <c r="U26" s="46"/>
      <c r="V26" s="45"/>
      <c r="W26" s="62">
        <v>76</v>
      </c>
      <c r="X26" s="69"/>
      <c r="Y26" s="70"/>
      <c r="Z26" s="69"/>
      <c r="AA26" s="207"/>
    </row>
    <row r="27" spans="1:27" ht="13.5" customHeight="1">
      <c r="A27" s="133">
        <v>50</v>
      </c>
      <c r="B27" s="38">
        <v>2.5</v>
      </c>
      <c r="C27" s="224" t="s">
        <v>9</v>
      </c>
      <c r="D27" s="132">
        <f>G27+50</f>
        <v>1100</v>
      </c>
      <c r="E27" s="180"/>
      <c r="F27" s="179">
        <f>G27+50</f>
        <v>1100</v>
      </c>
      <c r="G27" s="180">
        <v>1050</v>
      </c>
      <c r="H27" s="30">
        <v>50</v>
      </c>
      <c r="I27" s="266" t="s">
        <v>87</v>
      </c>
      <c r="J27" s="35" t="s">
        <v>10</v>
      </c>
      <c r="K27" s="35">
        <f>N27+50</f>
        <v>1720</v>
      </c>
      <c r="L27" s="35"/>
      <c r="M27" s="35">
        <f>N27+50</f>
        <v>1720</v>
      </c>
      <c r="N27" s="36">
        <v>1670</v>
      </c>
      <c r="P27" s="50" t="s">
        <v>7</v>
      </c>
      <c r="Q27" s="139" t="s">
        <v>47</v>
      </c>
      <c r="R27" s="51">
        <v>0.72</v>
      </c>
      <c r="S27" s="28">
        <v>3</v>
      </c>
      <c r="T27" s="59">
        <v>24</v>
      </c>
      <c r="U27" s="60">
        <v>4</v>
      </c>
      <c r="V27" s="59">
        <v>38</v>
      </c>
      <c r="W27" s="29">
        <v>39</v>
      </c>
      <c r="X27" s="61">
        <v>5</v>
      </c>
      <c r="Y27" s="37" t="s">
        <v>98</v>
      </c>
      <c r="Z27" s="67"/>
      <c r="AA27" s="64"/>
    </row>
    <row r="28" spans="1:27" ht="12.75">
      <c r="A28" s="133">
        <v>50</v>
      </c>
      <c r="B28" s="38">
        <v>2.5</v>
      </c>
      <c r="C28" s="224" t="s">
        <v>10</v>
      </c>
      <c r="D28" s="132">
        <v>1470</v>
      </c>
      <c r="E28" s="180"/>
      <c r="F28" s="179">
        <f aca="true" t="shared" si="4" ref="F28:F37">G28+20</f>
        <v>1420</v>
      </c>
      <c r="G28" s="180">
        <v>1400</v>
      </c>
      <c r="H28" s="30">
        <v>50</v>
      </c>
      <c r="I28" s="266" t="s">
        <v>88</v>
      </c>
      <c r="J28" s="35" t="s">
        <v>9</v>
      </c>
      <c r="K28" s="35">
        <f>N28+50</f>
        <v>1900</v>
      </c>
      <c r="L28" s="35"/>
      <c r="M28" s="35">
        <f>N28+50</f>
        <v>1900</v>
      </c>
      <c r="N28" s="36">
        <v>1850</v>
      </c>
      <c r="P28" s="41" t="s">
        <v>7</v>
      </c>
      <c r="Q28" s="140" t="s">
        <v>49</v>
      </c>
      <c r="R28" s="164">
        <v>1</v>
      </c>
      <c r="S28" s="31">
        <v>3</v>
      </c>
      <c r="T28" s="37">
        <v>30</v>
      </c>
      <c r="U28" s="33">
        <v>4</v>
      </c>
      <c r="V28" s="37">
        <v>50</v>
      </c>
      <c r="W28" s="32">
        <v>51</v>
      </c>
      <c r="X28" s="38">
        <v>5</v>
      </c>
      <c r="Y28" s="37" t="s">
        <v>98</v>
      </c>
      <c r="Z28" s="68"/>
      <c r="AA28" s="65"/>
    </row>
    <row r="29" spans="1:27" ht="13.5" customHeight="1">
      <c r="A29" s="133">
        <v>50</v>
      </c>
      <c r="B29" s="38">
        <v>3</v>
      </c>
      <c r="C29" s="224" t="s">
        <v>9</v>
      </c>
      <c r="D29" s="132">
        <f>G29+50</f>
        <v>1500</v>
      </c>
      <c r="E29" s="180"/>
      <c r="F29" s="179">
        <f>G29+50</f>
        <v>1500</v>
      </c>
      <c r="G29" s="180">
        <v>1450</v>
      </c>
      <c r="H29" s="30">
        <v>50</v>
      </c>
      <c r="I29" s="266" t="s">
        <v>88</v>
      </c>
      <c r="J29" s="35" t="s">
        <v>10</v>
      </c>
      <c r="K29" s="35">
        <f t="shared" si="2"/>
        <v>2490</v>
      </c>
      <c r="L29" s="35"/>
      <c r="M29" s="35">
        <f>N29+20</f>
        <v>2490</v>
      </c>
      <c r="N29" s="36">
        <v>2470</v>
      </c>
      <c r="P29" s="41" t="s">
        <v>7</v>
      </c>
      <c r="Q29" s="141" t="s">
        <v>50</v>
      </c>
      <c r="R29" s="165">
        <v>2</v>
      </c>
      <c r="S29" s="31">
        <v>3</v>
      </c>
      <c r="T29" s="37">
        <v>60</v>
      </c>
      <c r="U29" s="33">
        <v>4</v>
      </c>
      <c r="V29" s="37">
        <v>100</v>
      </c>
      <c r="W29" s="32">
        <v>96</v>
      </c>
      <c r="X29" s="38">
        <v>5</v>
      </c>
      <c r="Y29" s="37" t="s">
        <v>98</v>
      </c>
      <c r="Z29" s="68">
        <v>6</v>
      </c>
      <c r="AA29" s="235" t="s">
        <v>98</v>
      </c>
    </row>
    <row r="30" spans="1:27" ht="13.5" customHeight="1">
      <c r="A30" s="133">
        <v>50</v>
      </c>
      <c r="B30" s="38">
        <v>3</v>
      </c>
      <c r="C30" s="224" t="s">
        <v>10</v>
      </c>
      <c r="D30" s="132">
        <f>G30+50</f>
        <v>1990</v>
      </c>
      <c r="E30" s="180"/>
      <c r="F30" s="179">
        <f>G30+50</f>
        <v>1990</v>
      </c>
      <c r="G30" s="180">
        <v>1940</v>
      </c>
      <c r="H30" s="269">
        <v>35</v>
      </c>
      <c r="I30" s="267" t="s">
        <v>89</v>
      </c>
      <c r="J30" s="268" t="s">
        <v>9</v>
      </c>
      <c r="K30" s="35">
        <f t="shared" si="2"/>
        <v>890</v>
      </c>
      <c r="L30" s="35"/>
      <c r="M30" s="35">
        <f>N30+20</f>
        <v>890</v>
      </c>
      <c r="N30" s="39">
        <v>870</v>
      </c>
      <c r="P30" s="41" t="s">
        <v>7</v>
      </c>
      <c r="Q30" s="141" t="s">
        <v>51</v>
      </c>
      <c r="R30" s="165">
        <v>3</v>
      </c>
      <c r="S30" s="31">
        <v>3</v>
      </c>
      <c r="T30" s="37">
        <v>90</v>
      </c>
      <c r="U30" s="33">
        <v>4</v>
      </c>
      <c r="V30" s="37">
        <v>150</v>
      </c>
      <c r="W30" s="32">
        <v>146</v>
      </c>
      <c r="X30" s="38">
        <v>5</v>
      </c>
      <c r="Y30" s="37" t="s">
        <v>98</v>
      </c>
      <c r="Z30" s="68">
        <v>6</v>
      </c>
      <c r="AA30" s="235" t="s">
        <v>98</v>
      </c>
    </row>
    <row r="31" spans="1:27" ht="12.75">
      <c r="A31" s="133">
        <v>45</v>
      </c>
      <c r="B31" s="133">
        <v>1.6</v>
      </c>
      <c r="C31" s="224" t="s">
        <v>9</v>
      </c>
      <c r="D31" s="132">
        <f t="shared" si="3"/>
        <v>450</v>
      </c>
      <c r="E31" s="180"/>
      <c r="F31" s="179">
        <f t="shared" si="4"/>
        <v>450</v>
      </c>
      <c r="G31" s="180">
        <v>430</v>
      </c>
      <c r="H31" s="30">
        <v>35</v>
      </c>
      <c r="I31" s="266" t="s">
        <v>101</v>
      </c>
      <c r="J31" s="35" t="s">
        <v>9</v>
      </c>
      <c r="K31" s="277"/>
      <c r="L31" s="277"/>
      <c r="M31" s="35">
        <f>N31+20</f>
        <v>670</v>
      </c>
      <c r="N31" s="36">
        <v>650</v>
      </c>
      <c r="P31" s="41" t="s">
        <v>7</v>
      </c>
      <c r="Q31" s="141" t="s">
        <v>52</v>
      </c>
      <c r="R31" s="164">
        <v>6</v>
      </c>
      <c r="S31" s="31">
        <v>3</v>
      </c>
      <c r="T31" s="37">
        <v>180</v>
      </c>
      <c r="U31" s="33">
        <v>4</v>
      </c>
      <c r="V31" s="37">
        <v>300</v>
      </c>
      <c r="W31" s="32">
        <v>292</v>
      </c>
      <c r="X31" s="38">
        <v>5</v>
      </c>
      <c r="Y31" s="37" t="s">
        <v>98</v>
      </c>
      <c r="Z31" s="68">
        <v>6</v>
      </c>
      <c r="AA31" s="235" t="s">
        <v>98</v>
      </c>
    </row>
    <row r="32" spans="1:27" ht="13.5" thickBot="1">
      <c r="A32" s="133">
        <v>45</v>
      </c>
      <c r="B32" s="38">
        <v>2</v>
      </c>
      <c r="C32" s="224" t="s">
        <v>9</v>
      </c>
      <c r="D32" s="132">
        <f t="shared" si="3"/>
        <v>670</v>
      </c>
      <c r="E32" s="180"/>
      <c r="F32" s="179">
        <f t="shared" si="4"/>
        <v>670</v>
      </c>
      <c r="G32" s="180">
        <v>650</v>
      </c>
      <c r="H32" s="30">
        <v>25</v>
      </c>
      <c r="I32" s="266" t="s">
        <v>101</v>
      </c>
      <c r="J32" s="35" t="s">
        <v>9</v>
      </c>
      <c r="K32" s="35">
        <f>N32+20</f>
        <v>870</v>
      </c>
      <c r="L32" s="277"/>
      <c r="M32" s="35">
        <f>N32+20</f>
        <v>870</v>
      </c>
      <c r="N32" s="36">
        <v>850</v>
      </c>
      <c r="P32" s="238" t="s">
        <v>7</v>
      </c>
      <c r="Q32" s="239" t="s">
        <v>68</v>
      </c>
      <c r="R32" s="240">
        <v>12</v>
      </c>
      <c r="S32" s="147">
        <v>3</v>
      </c>
      <c r="T32" s="150">
        <v>380</v>
      </c>
      <c r="U32" s="241">
        <v>4</v>
      </c>
      <c r="V32" s="148">
        <v>600</v>
      </c>
      <c r="W32" s="242"/>
      <c r="X32" s="243">
        <v>5</v>
      </c>
      <c r="Y32" s="148" t="s">
        <v>98</v>
      </c>
      <c r="Z32" s="147">
        <v>6</v>
      </c>
      <c r="AA32" s="244" t="s">
        <v>98</v>
      </c>
    </row>
    <row r="33" spans="1:27" ht="12.75">
      <c r="A33" s="133" t="s">
        <v>73</v>
      </c>
      <c r="B33" s="38">
        <v>2</v>
      </c>
      <c r="C33" s="224" t="s">
        <v>10</v>
      </c>
      <c r="D33" s="132">
        <f t="shared" si="3"/>
        <v>890</v>
      </c>
      <c r="E33" s="180"/>
      <c r="F33" s="179">
        <f t="shared" si="4"/>
        <v>890</v>
      </c>
      <c r="G33" s="180">
        <v>870</v>
      </c>
      <c r="H33" s="30">
        <v>25</v>
      </c>
      <c r="I33" s="140" t="s">
        <v>23</v>
      </c>
      <c r="J33" s="35" t="s">
        <v>9</v>
      </c>
      <c r="K33" s="35">
        <f>N33+20</f>
        <v>1220</v>
      </c>
      <c r="L33" s="35"/>
      <c r="M33" s="35">
        <f>N33+20</f>
        <v>1220</v>
      </c>
      <c r="N33" s="36">
        <v>1200</v>
      </c>
      <c r="P33" s="50" t="s">
        <v>8</v>
      </c>
      <c r="Q33" s="263" t="s">
        <v>51</v>
      </c>
      <c r="R33" s="264">
        <v>3</v>
      </c>
      <c r="S33" s="28">
        <v>3</v>
      </c>
      <c r="T33" s="59">
        <v>65</v>
      </c>
      <c r="U33" s="60">
        <v>4</v>
      </c>
      <c r="V33" s="59">
        <v>102</v>
      </c>
      <c r="W33" s="29">
        <v>109</v>
      </c>
      <c r="X33" s="61">
        <v>5</v>
      </c>
      <c r="Y33" s="59" t="s">
        <v>98</v>
      </c>
      <c r="Z33" s="67">
        <v>6</v>
      </c>
      <c r="AA33" s="265" t="s">
        <v>98</v>
      </c>
    </row>
    <row r="34" spans="1:27" ht="13.5" thickBot="1">
      <c r="A34" s="133">
        <v>35</v>
      </c>
      <c r="B34" s="133">
        <v>1.4</v>
      </c>
      <c r="C34" s="224" t="s">
        <v>9</v>
      </c>
      <c r="D34" s="132">
        <f>G34+20</f>
        <v>600</v>
      </c>
      <c r="E34" s="35"/>
      <c r="F34" s="179">
        <f t="shared" si="4"/>
        <v>600</v>
      </c>
      <c r="G34" s="180">
        <v>580</v>
      </c>
      <c r="H34" s="42">
        <v>25</v>
      </c>
      <c r="I34" s="270" t="s">
        <v>41</v>
      </c>
      <c r="J34" s="43" t="s">
        <v>9</v>
      </c>
      <c r="K34" s="43">
        <f>N34+50</f>
        <v>1400</v>
      </c>
      <c r="L34" s="43"/>
      <c r="M34" s="43">
        <f>N34+50</f>
        <v>1400</v>
      </c>
      <c r="N34" s="48">
        <v>1350</v>
      </c>
      <c r="P34" s="249" t="s">
        <v>8</v>
      </c>
      <c r="Q34" s="250" t="s">
        <v>52</v>
      </c>
      <c r="R34" s="251">
        <v>3</v>
      </c>
      <c r="S34" s="252">
        <v>3</v>
      </c>
      <c r="T34" s="253">
        <v>130</v>
      </c>
      <c r="U34" s="254">
        <v>4</v>
      </c>
      <c r="V34" s="253">
        <v>204</v>
      </c>
      <c r="W34" s="255">
        <v>109</v>
      </c>
      <c r="X34" s="256">
        <v>5</v>
      </c>
      <c r="Y34" s="45" t="s">
        <v>98</v>
      </c>
      <c r="Z34" s="257">
        <v>6</v>
      </c>
      <c r="AA34" s="236" t="s">
        <v>98</v>
      </c>
    </row>
    <row r="35" spans="1:27" ht="12.75">
      <c r="A35" s="133">
        <v>35</v>
      </c>
      <c r="B35" s="133">
        <v>1.6</v>
      </c>
      <c r="C35" s="224" t="s">
        <v>9</v>
      </c>
      <c r="D35" s="132">
        <f>G35+20</f>
        <v>760</v>
      </c>
      <c r="E35" s="35"/>
      <c r="F35" s="179">
        <f t="shared" si="4"/>
        <v>760</v>
      </c>
      <c r="G35" s="36">
        <v>740</v>
      </c>
      <c r="P35" s="245" t="s">
        <v>64</v>
      </c>
      <c r="Q35" s="246" t="s">
        <v>50</v>
      </c>
      <c r="R35" s="247">
        <v>2</v>
      </c>
      <c r="S35" s="121"/>
      <c r="T35" s="154"/>
      <c r="U35" s="155">
        <v>4</v>
      </c>
      <c r="V35" s="154">
        <v>54</v>
      </c>
      <c r="W35" s="154">
        <v>55</v>
      </c>
      <c r="X35" s="156">
        <v>5</v>
      </c>
      <c r="Y35" s="154" t="s">
        <v>98</v>
      </c>
      <c r="Z35" s="122">
        <v>6</v>
      </c>
      <c r="AA35" s="248" t="s">
        <v>98</v>
      </c>
    </row>
    <row r="36" spans="1:27" ht="12.75">
      <c r="A36" s="133">
        <v>25</v>
      </c>
      <c r="B36" s="133">
        <v>1.4</v>
      </c>
      <c r="C36" s="224" t="s">
        <v>9</v>
      </c>
      <c r="D36" s="132">
        <f>G36+20</f>
        <v>760</v>
      </c>
      <c r="E36" s="180"/>
      <c r="F36" s="179">
        <f t="shared" si="4"/>
        <v>760</v>
      </c>
      <c r="G36" s="36">
        <v>740</v>
      </c>
      <c r="P36" s="30" t="s">
        <v>64</v>
      </c>
      <c r="Q36" s="137" t="s">
        <v>51</v>
      </c>
      <c r="R36" s="160">
        <v>3</v>
      </c>
      <c r="S36" s="31"/>
      <c r="T36" s="37"/>
      <c r="U36" s="33">
        <v>4</v>
      </c>
      <c r="V36" s="37">
        <v>80</v>
      </c>
      <c r="W36" s="37">
        <v>74</v>
      </c>
      <c r="X36" s="38">
        <v>5</v>
      </c>
      <c r="Y36" s="37" t="s">
        <v>98</v>
      </c>
      <c r="Z36" s="68">
        <v>6</v>
      </c>
      <c r="AA36" s="235" t="s">
        <v>98</v>
      </c>
    </row>
    <row r="37" spans="1:27" ht="13.5" thickBot="1">
      <c r="A37" s="133">
        <v>25</v>
      </c>
      <c r="B37" s="133">
        <v>1.4</v>
      </c>
      <c r="C37" s="224" t="s">
        <v>45</v>
      </c>
      <c r="D37" s="132">
        <f>G37+20</f>
        <v>520</v>
      </c>
      <c r="E37" s="180"/>
      <c r="F37" s="179">
        <f t="shared" si="4"/>
        <v>520</v>
      </c>
      <c r="G37" s="36">
        <v>500</v>
      </c>
      <c r="P37" s="42" t="s">
        <v>64</v>
      </c>
      <c r="Q37" s="138" t="s">
        <v>52</v>
      </c>
      <c r="R37" s="163">
        <v>6</v>
      </c>
      <c r="S37" s="44"/>
      <c r="T37" s="45"/>
      <c r="U37" s="46">
        <v>4</v>
      </c>
      <c r="V37" s="45">
        <v>159</v>
      </c>
      <c r="W37" s="45">
        <v>146</v>
      </c>
      <c r="X37" s="47">
        <v>5</v>
      </c>
      <c r="Y37" s="45" t="s">
        <v>98</v>
      </c>
      <c r="Z37" s="212">
        <v>6</v>
      </c>
      <c r="AA37" s="236" t="s">
        <v>98</v>
      </c>
    </row>
    <row r="38" spans="1:15" ht="13.5" customHeight="1" thickBot="1">
      <c r="A38" s="220">
        <v>25</v>
      </c>
      <c r="B38" s="220">
        <v>1.8</v>
      </c>
      <c r="C38" s="225" t="s">
        <v>9</v>
      </c>
      <c r="D38" s="134">
        <v>1250</v>
      </c>
      <c r="E38" s="181"/>
      <c r="F38" s="227">
        <f>G38+20</f>
        <v>1250</v>
      </c>
      <c r="G38" s="48">
        <v>1230</v>
      </c>
      <c r="H38" s="214"/>
      <c r="I38" s="215"/>
      <c r="J38" s="216"/>
      <c r="K38" s="216"/>
      <c r="L38" s="216"/>
      <c r="M38" s="216"/>
      <c r="N38" s="216"/>
      <c r="O38" s="77"/>
    </row>
    <row r="39" spans="8:26" ht="14.25" customHeight="1">
      <c r="H39" s="77"/>
      <c r="I39" s="77"/>
      <c r="J39" s="77"/>
      <c r="K39" s="77"/>
      <c r="L39" s="77"/>
      <c r="M39" s="77"/>
      <c r="N39" s="77"/>
      <c r="O39" s="77"/>
      <c r="Z39" s="14" t="s">
        <v>54</v>
      </c>
    </row>
    <row r="40" ht="39.75" customHeight="1">
      <c r="AA40" s="14"/>
    </row>
    <row r="41" spans="1:29" ht="19.5">
      <c r="A41" s="4" t="s">
        <v>0</v>
      </c>
      <c r="B41" s="4"/>
      <c r="C41" s="4"/>
      <c r="D41" s="17"/>
      <c r="E41" s="17"/>
      <c r="F41" s="17"/>
      <c r="G41" s="18"/>
      <c r="H41" s="19"/>
      <c r="I41" s="19"/>
      <c r="J41" s="19"/>
      <c r="K41" s="14"/>
      <c r="L41" s="14"/>
      <c r="M41" s="14"/>
      <c r="N41" s="14"/>
      <c r="O41" s="20"/>
      <c r="P41" s="14"/>
      <c r="Q41" s="14"/>
      <c r="Y41" s="56" t="s">
        <v>22</v>
      </c>
      <c r="Z41" s="2"/>
      <c r="AA41" s="57"/>
      <c r="AB41" s="57"/>
      <c r="AC41" s="14"/>
    </row>
    <row r="42" spans="8:19" ht="15" customHeight="1" thickBot="1">
      <c r="H42" s="14"/>
      <c r="I42" s="14"/>
      <c r="J42" s="14"/>
      <c r="K42" s="14"/>
      <c r="L42" s="14"/>
      <c r="M42" s="14"/>
      <c r="N42" s="14"/>
      <c r="O42" s="14"/>
      <c r="P42" s="14"/>
      <c r="S42" s="14"/>
    </row>
    <row r="43" spans="1:32" ht="12.75" customHeight="1">
      <c r="A43" s="102" t="s">
        <v>106</v>
      </c>
      <c r="B43" s="103"/>
      <c r="C43" s="103"/>
      <c r="D43" s="103"/>
      <c r="E43" s="103"/>
      <c r="F43" s="103"/>
      <c r="G43" s="103"/>
      <c r="H43" s="103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10" t="s">
        <v>81</v>
      </c>
      <c r="T43" s="105"/>
      <c r="U43" s="105"/>
      <c r="V43" s="105"/>
      <c r="W43" s="105"/>
      <c r="X43" s="105"/>
      <c r="Y43" s="94"/>
      <c r="Z43" s="98"/>
      <c r="AA43" s="99"/>
      <c r="AD43" s="97"/>
      <c r="AE43" s="97"/>
      <c r="AF43" s="77"/>
    </row>
    <row r="44" spans="1:32" ht="13.5" thickBot="1">
      <c r="A44" s="106" t="s">
        <v>107</v>
      </c>
      <c r="B44" s="107"/>
      <c r="C44" s="107"/>
      <c r="D44" s="107"/>
      <c r="E44" s="107"/>
      <c r="F44" s="107"/>
      <c r="G44" s="107"/>
      <c r="H44" s="107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11" t="s">
        <v>82</v>
      </c>
      <c r="T44" s="109"/>
      <c r="U44" s="109"/>
      <c r="V44" s="109"/>
      <c r="W44" s="109"/>
      <c r="X44" s="109"/>
      <c r="Y44" s="95"/>
      <c r="Z44" s="100"/>
      <c r="AA44" s="101"/>
      <c r="AD44" s="97"/>
      <c r="AE44" s="97"/>
      <c r="AF44" s="77"/>
    </row>
    <row r="45" spans="8:13" ht="12.75" customHeight="1">
      <c r="H45" s="8"/>
      <c r="I45" s="7"/>
      <c r="J45" s="8"/>
      <c r="K45" s="8"/>
      <c r="L45" s="8"/>
      <c r="M45" s="8"/>
    </row>
    <row r="46" spans="8:13" ht="13.5" customHeight="1">
      <c r="H46" s="9"/>
      <c r="I46" s="9"/>
      <c r="J46" s="3"/>
      <c r="K46" s="3"/>
      <c r="L46" s="3"/>
      <c r="M46" s="3"/>
    </row>
    <row r="47" spans="8:9" ht="12.75" customHeight="1" thickBot="1">
      <c r="H47" s="1"/>
      <c r="I47" s="1"/>
    </row>
    <row r="48" spans="1:27" ht="15.75" thickBot="1">
      <c r="A48" s="278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92" t="s">
        <v>102</v>
      </c>
      <c r="W48" s="92"/>
      <c r="X48" s="92"/>
      <c r="Y48" s="92"/>
      <c r="Z48" s="92"/>
      <c r="AA48" s="91"/>
    </row>
    <row r="49" spans="8:25" ht="12.75" customHeight="1">
      <c r="H49" s="11"/>
      <c r="I49" s="11"/>
      <c r="J49" s="10"/>
      <c r="K49" s="10"/>
      <c r="L49" s="10"/>
      <c r="M49" s="10"/>
      <c r="N49" s="6"/>
      <c r="O49" s="6"/>
      <c r="P49" s="6"/>
      <c r="Q49" s="6"/>
      <c r="V49" s="14"/>
      <c r="W49" s="14"/>
      <c r="X49" s="14"/>
      <c r="Y49" s="14"/>
    </row>
    <row r="50" spans="14:25" ht="24" customHeight="1">
      <c r="N50" s="14"/>
      <c r="Y50" s="14"/>
    </row>
    <row r="51" spans="14:23" ht="13.5" thickBot="1">
      <c r="N51" s="14"/>
      <c r="T51" s="77"/>
      <c r="U51" s="77"/>
      <c r="V51" s="14"/>
      <c r="W51" s="14"/>
    </row>
    <row r="52" spans="1:25" ht="14.25" customHeight="1" thickBot="1">
      <c r="A52" s="320" t="s">
        <v>34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2"/>
      <c r="Q52" s="320" t="s">
        <v>35</v>
      </c>
      <c r="R52" s="299"/>
      <c r="S52" s="299"/>
      <c r="T52" s="299"/>
      <c r="U52" s="299"/>
      <c r="V52" s="299"/>
      <c r="W52" s="299"/>
      <c r="X52" s="299"/>
      <c r="Y52" s="300"/>
    </row>
    <row r="53" spans="1:25" ht="14.25" customHeight="1" thickBot="1">
      <c r="A53" s="49"/>
      <c r="B53" s="282" t="s">
        <v>76</v>
      </c>
      <c r="C53" s="299"/>
      <c r="D53" s="300"/>
      <c r="E53" s="182"/>
      <c r="F53" s="182"/>
      <c r="G53" s="26"/>
      <c r="H53" s="282" t="s">
        <v>56</v>
      </c>
      <c r="I53" s="299"/>
      <c r="J53" s="300"/>
      <c r="Q53" s="297" t="s">
        <v>25</v>
      </c>
      <c r="R53" s="300"/>
      <c r="S53" s="297" t="s">
        <v>27</v>
      </c>
      <c r="T53" s="299"/>
      <c r="U53" s="300"/>
      <c r="V53" s="297" t="s">
        <v>60</v>
      </c>
      <c r="W53" s="298"/>
      <c r="X53" s="299"/>
      <c r="Y53" s="300"/>
    </row>
    <row r="54" spans="1:25" ht="19.5" customHeight="1" thickBot="1">
      <c r="A54" s="14"/>
      <c r="B54" s="72" t="s">
        <v>25</v>
      </c>
      <c r="C54" s="73" t="s">
        <v>27</v>
      </c>
      <c r="D54" s="74" t="s">
        <v>26</v>
      </c>
      <c r="E54" s="183"/>
      <c r="F54" s="183"/>
      <c r="G54" s="26"/>
      <c r="H54" s="72" t="s">
        <v>28</v>
      </c>
      <c r="I54" s="73" t="s">
        <v>29</v>
      </c>
      <c r="J54" s="74" t="s">
        <v>30</v>
      </c>
      <c r="Q54" s="280">
        <v>3</v>
      </c>
      <c r="R54" s="281"/>
      <c r="S54" s="301">
        <v>28500</v>
      </c>
      <c r="T54" s="299"/>
      <c r="U54" s="300"/>
      <c r="V54" s="301">
        <v>35500</v>
      </c>
      <c r="W54" s="312"/>
      <c r="X54" s="299"/>
      <c r="Y54" s="300"/>
    </row>
    <row r="55" spans="1:25" ht="14.25" customHeight="1" thickBot="1">
      <c r="A55" s="14"/>
      <c r="B55" s="130">
        <v>0.8</v>
      </c>
      <c r="C55" s="128">
        <f>D55+4000</f>
        <v>52400</v>
      </c>
      <c r="D55" s="58">
        <f>E55+2000</f>
        <v>48400</v>
      </c>
      <c r="E55" s="187">
        <v>46400</v>
      </c>
      <c r="F55" s="184"/>
      <c r="G55" s="26"/>
      <c r="H55" s="213">
        <v>0.8</v>
      </c>
      <c r="I55" s="209">
        <f>J55+3000</f>
        <v>50347.5</v>
      </c>
      <c r="J55" s="51">
        <f>K55*1.07</f>
        <v>47347.5</v>
      </c>
      <c r="K55" s="76">
        <v>44250</v>
      </c>
      <c r="L55" s="185"/>
      <c r="M55" s="185"/>
      <c r="Q55" s="282" t="s">
        <v>67</v>
      </c>
      <c r="R55" s="283"/>
      <c r="S55" s="301">
        <v>28000</v>
      </c>
      <c r="T55" s="299"/>
      <c r="U55" s="300"/>
      <c r="V55" s="301">
        <v>35000</v>
      </c>
      <c r="W55" s="312"/>
      <c r="X55" s="299"/>
      <c r="Y55" s="300"/>
    </row>
    <row r="56" spans="1:13" ht="13.5" thickBot="1">
      <c r="A56" s="14"/>
      <c r="B56" s="33">
        <v>1</v>
      </c>
      <c r="C56" s="129">
        <f aca="true" t="shared" si="5" ref="C56:C63">D56+4000</f>
        <v>48800</v>
      </c>
      <c r="D56" s="261">
        <f>E56+2000</f>
        <v>44800</v>
      </c>
      <c r="E56" s="188">
        <v>42800</v>
      </c>
      <c r="F56" s="184"/>
      <c r="G56" s="26"/>
      <c r="H56" s="68">
        <v>1</v>
      </c>
      <c r="I56" s="210">
        <f aca="true" t="shared" si="6" ref="I56:I65">J56+3000</f>
        <v>45436.200000000004</v>
      </c>
      <c r="J56" s="191">
        <f aca="true" t="shared" si="7" ref="J56:J65">K56*1.07</f>
        <v>42436.200000000004</v>
      </c>
      <c r="K56" s="190">
        <v>39660</v>
      </c>
      <c r="L56" s="186"/>
      <c r="M56" s="186"/>
    </row>
    <row r="57" spans="1:25" ht="12" customHeight="1">
      <c r="A57" s="14"/>
      <c r="B57" s="131">
        <v>1.2</v>
      </c>
      <c r="C57" s="129">
        <f t="shared" si="5"/>
        <v>41500</v>
      </c>
      <c r="D57" s="261">
        <v>37500</v>
      </c>
      <c r="E57" s="188">
        <v>37550</v>
      </c>
      <c r="F57" s="184"/>
      <c r="G57" s="26"/>
      <c r="H57" s="127">
        <v>1.2</v>
      </c>
      <c r="I57" s="210">
        <f t="shared" si="6"/>
        <v>42857.5</v>
      </c>
      <c r="J57" s="191">
        <f t="shared" si="7"/>
        <v>39857.5</v>
      </c>
      <c r="K57" s="190">
        <v>37250</v>
      </c>
      <c r="L57" s="186"/>
      <c r="M57" s="186"/>
      <c r="Q57" s="305" t="s">
        <v>83</v>
      </c>
      <c r="R57" s="306"/>
      <c r="S57" s="306"/>
      <c r="T57" s="307"/>
      <c r="U57" s="305" t="s">
        <v>84</v>
      </c>
      <c r="V57" s="306"/>
      <c r="W57" s="306"/>
      <c r="X57" s="306"/>
      <c r="Y57" s="307"/>
    </row>
    <row r="58" spans="1:25" ht="12.75" customHeight="1" thickBot="1">
      <c r="A58" s="14"/>
      <c r="B58" s="131">
        <v>1.4</v>
      </c>
      <c r="C58" s="129">
        <f t="shared" si="5"/>
        <v>41000</v>
      </c>
      <c r="D58" s="261">
        <v>37000</v>
      </c>
      <c r="E58" s="188">
        <v>37550</v>
      </c>
      <c r="F58" s="184"/>
      <c r="G58" s="26"/>
      <c r="H58" s="127">
        <v>1.4</v>
      </c>
      <c r="I58" s="210">
        <f t="shared" si="6"/>
        <v>37839.200000000004</v>
      </c>
      <c r="J58" s="191">
        <f t="shared" si="7"/>
        <v>34839.200000000004</v>
      </c>
      <c r="K58" s="190">
        <v>32560</v>
      </c>
      <c r="L58" s="186"/>
      <c r="M58" s="186"/>
      <c r="Q58" s="308"/>
      <c r="R58" s="309"/>
      <c r="S58" s="309"/>
      <c r="T58" s="310"/>
      <c r="U58" s="308"/>
      <c r="V58" s="309"/>
      <c r="W58" s="309"/>
      <c r="X58" s="309"/>
      <c r="Y58" s="310"/>
    </row>
    <row r="59" spans="1:25" ht="13.5" customHeight="1" thickBot="1">
      <c r="A59" s="14"/>
      <c r="B59" s="131">
        <v>1.6</v>
      </c>
      <c r="C59" s="129">
        <f t="shared" si="5"/>
        <v>41500</v>
      </c>
      <c r="D59" s="261">
        <v>37500</v>
      </c>
      <c r="E59" s="188">
        <v>37550</v>
      </c>
      <c r="F59" s="184"/>
      <c r="G59" s="26"/>
      <c r="H59" s="127">
        <v>1.6</v>
      </c>
      <c r="I59" s="210">
        <f t="shared" si="6"/>
        <v>37090.200000000004</v>
      </c>
      <c r="J59" s="191">
        <f t="shared" si="7"/>
        <v>34090.200000000004</v>
      </c>
      <c r="K59" s="190">
        <v>31860</v>
      </c>
      <c r="L59" s="186"/>
      <c r="M59" s="186"/>
      <c r="Q59" s="338" t="s">
        <v>31</v>
      </c>
      <c r="R59" s="339"/>
      <c r="S59" s="126" t="s">
        <v>65</v>
      </c>
      <c r="T59" s="5" t="s">
        <v>66</v>
      </c>
      <c r="U59" s="337" t="s">
        <v>31</v>
      </c>
      <c r="V59" s="300"/>
      <c r="W59" s="144"/>
      <c r="X59" s="126" t="s">
        <v>53</v>
      </c>
      <c r="Y59" s="5" t="s">
        <v>66</v>
      </c>
    </row>
    <row r="60" spans="1:25" ht="13.5" customHeight="1" thickBot="1">
      <c r="A60" s="14"/>
      <c r="B60" s="131">
        <v>1.8</v>
      </c>
      <c r="C60" s="129">
        <f t="shared" si="5"/>
        <v>41500</v>
      </c>
      <c r="D60" s="261">
        <v>37500</v>
      </c>
      <c r="E60" s="188">
        <v>37550</v>
      </c>
      <c r="F60" s="184"/>
      <c r="G60" s="26"/>
      <c r="H60" s="127">
        <v>1.8</v>
      </c>
      <c r="I60" s="210">
        <f t="shared" si="6"/>
        <v>37090.200000000004</v>
      </c>
      <c r="J60" s="191">
        <f t="shared" si="7"/>
        <v>34090.200000000004</v>
      </c>
      <c r="K60" s="190">
        <v>31860</v>
      </c>
      <c r="L60" s="186"/>
      <c r="M60" s="186"/>
      <c r="Q60" s="193" t="s">
        <v>97</v>
      </c>
      <c r="R60" s="194"/>
      <c r="S60" s="203">
        <f>T60+2</f>
        <v>49</v>
      </c>
      <c r="T60" s="204">
        <v>47</v>
      </c>
      <c r="U60" s="340" t="s">
        <v>32</v>
      </c>
      <c r="V60" s="300"/>
      <c r="W60" s="168"/>
      <c r="X60" s="54">
        <f>Y60+2</f>
        <v>48</v>
      </c>
      <c r="Y60" s="55">
        <v>46</v>
      </c>
    </row>
    <row r="61" spans="1:20" ht="13.5" customHeight="1">
      <c r="A61" s="14"/>
      <c r="B61" s="33">
        <v>2</v>
      </c>
      <c r="C61" s="129">
        <f t="shared" si="5"/>
        <v>40300</v>
      </c>
      <c r="D61" s="261">
        <v>36300</v>
      </c>
      <c r="E61" s="188">
        <v>35950</v>
      </c>
      <c r="F61" s="184"/>
      <c r="G61" s="26"/>
      <c r="H61" s="68" t="s">
        <v>59</v>
      </c>
      <c r="I61" s="210">
        <f t="shared" si="6"/>
        <v>38224.4</v>
      </c>
      <c r="J61" s="191">
        <f t="shared" si="7"/>
        <v>35224.4</v>
      </c>
      <c r="K61" s="190">
        <v>32920</v>
      </c>
      <c r="L61" s="186"/>
      <c r="M61" s="186"/>
      <c r="Q61" s="195" t="s">
        <v>11</v>
      </c>
      <c r="R61" s="197"/>
      <c r="S61" s="200">
        <f aca="true" t="shared" si="8" ref="S61:S73">T61+2</f>
        <v>49.5</v>
      </c>
      <c r="T61" s="201">
        <v>47.5</v>
      </c>
    </row>
    <row r="62" spans="1:20" ht="12.75" customHeight="1">
      <c r="A62" s="14"/>
      <c r="B62" s="33">
        <v>3</v>
      </c>
      <c r="C62" s="129">
        <f t="shared" si="5"/>
        <v>39600</v>
      </c>
      <c r="D62" s="261">
        <v>35600</v>
      </c>
      <c r="E62" s="188">
        <v>34300</v>
      </c>
      <c r="F62" s="184"/>
      <c r="G62" s="26"/>
      <c r="H62" s="68">
        <v>3</v>
      </c>
      <c r="I62" s="210">
        <f t="shared" si="6"/>
        <v>35635</v>
      </c>
      <c r="J62" s="191">
        <f t="shared" si="7"/>
        <v>32635.000000000004</v>
      </c>
      <c r="K62" s="190">
        <v>30500</v>
      </c>
      <c r="L62" s="186"/>
      <c r="M62" s="186"/>
      <c r="Q62" s="195" t="s">
        <v>12</v>
      </c>
      <c r="R62" s="197"/>
      <c r="S62" s="202">
        <f>T62+2</f>
        <v>46.5</v>
      </c>
      <c r="T62" s="52">
        <v>44.5</v>
      </c>
    </row>
    <row r="63" spans="1:20" ht="13.5" customHeight="1">
      <c r="A63" s="14"/>
      <c r="B63" s="33">
        <v>4</v>
      </c>
      <c r="C63" s="129">
        <f t="shared" si="5"/>
        <v>37900</v>
      </c>
      <c r="D63" s="261">
        <v>33900</v>
      </c>
      <c r="E63" s="188">
        <v>33300</v>
      </c>
      <c r="F63" s="184"/>
      <c r="G63" s="26"/>
      <c r="H63" s="68">
        <v>4</v>
      </c>
      <c r="I63" s="210">
        <f t="shared" si="6"/>
        <v>35635</v>
      </c>
      <c r="J63" s="191">
        <f t="shared" si="7"/>
        <v>32635.000000000004</v>
      </c>
      <c r="K63" s="190">
        <v>30500</v>
      </c>
      <c r="L63" s="186"/>
      <c r="M63" s="186"/>
      <c r="Q63" s="195" t="s">
        <v>13</v>
      </c>
      <c r="R63" s="197"/>
      <c r="S63" s="202">
        <f t="shared" si="8"/>
        <v>39.8</v>
      </c>
      <c r="T63" s="52">
        <v>37.8</v>
      </c>
    </row>
    <row r="64" spans="1:20" ht="12" customHeight="1">
      <c r="A64" s="14"/>
      <c r="B64" s="33">
        <v>5</v>
      </c>
      <c r="C64" s="129">
        <f>D64+3000</f>
        <v>36600</v>
      </c>
      <c r="D64" s="261">
        <v>33600</v>
      </c>
      <c r="E64" s="188">
        <v>33300</v>
      </c>
      <c r="F64" s="184"/>
      <c r="G64" s="26"/>
      <c r="H64" s="68">
        <v>5</v>
      </c>
      <c r="I64" s="210">
        <f t="shared" si="6"/>
        <v>35185.600000000006</v>
      </c>
      <c r="J64" s="191">
        <f t="shared" si="7"/>
        <v>32185.600000000002</v>
      </c>
      <c r="K64" s="190">
        <v>30080</v>
      </c>
      <c r="L64" s="186"/>
      <c r="M64" s="186"/>
      <c r="Q64" s="196" t="s">
        <v>14</v>
      </c>
      <c r="R64" s="198"/>
      <c r="S64" s="202">
        <f t="shared" si="8"/>
        <v>39.5</v>
      </c>
      <c r="T64" s="52">
        <v>37.5</v>
      </c>
    </row>
    <row r="65" spans="1:21" ht="14.25" customHeight="1" thickBot="1">
      <c r="A65" s="14"/>
      <c r="B65" s="63">
        <v>6</v>
      </c>
      <c r="C65" s="143">
        <f>D65+4000</f>
        <v>37600</v>
      </c>
      <c r="D65" s="262">
        <v>33600</v>
      </c>
      <c r="E65" s="189">
        <v>33300</v>
      </c>
      <c r="F65" s="184"/>
      <c r="G65" s="16"/>
      <c r="H65" s="46">
        <v>6</v>
      </c>
      <c r="I65" s="211">
        <f t="shared" si="6"/>
        <v>35185.600000000006</v>
      </c>
      <c r="J65" s="192">
        <f t="shared" si="7"/>
        <v>32185.600000000002</v>
      </c>
      <c r="K65" s="190">
        <v>30080</v>
      </c>
      <c r="L65" s="186"/>
      <c r="M65" s="186"/>
      <c r="Q65" s="195" t="s">
        <v>15</v>
      </c>
      <c r="R65" s="197"/>
      <c r="S65" s="202">
        <f t="shared" si="8"/>
        <v>37.7</v>
      </c>
      <c r="T65" s="52">
        <v>35.7</v>
      </c>
      <c r="U65" s="14"/>
    </row>
    <row r="66" spans="1:25" ht="21.75" customHeight="1" thickBot="1">
      <c r="A66" s="14"/>
      <c r="B66" s="302" t="s">
        <v>55</v>
      </c>
      <c r="C66" s="303"/>
      <c r="D66" s="304"/>
      <c r="E66" s="182"/>
      <c r="F66" s="182"/>
      <c r="G66" s="26"/>
      <c r="H66" s="302" t="s">
        <v>58</v>
      </c>
      <c r="I66" s="303"/>
      <c r="J66" s="304"/>
      <c r="Q66" s="195" t="s">
        <v>16</v>
      </c>
      <c r="R66" s="197"/>
      <c r="S66" s="202">
        <f t="shared" si="8"/>
        <v>37.7</v>
      </c>
      <c r="T66" s="52">
        <v>35.7</v>
      </c>
      <c r="U66" s="311" t="s">
        <v>63</v>
      </c>
      <c r="V66" s="299"/>
      <c r="W66" s="299"/>
      <c r="X66" s="299"/>
      <c r="Y66" s="300"/>
    </row>
    <row r="67" spans="1:27" ht="21" customHeight="1" thickBot="1">
      <c r="A67" s="14"/>
      <c r="B67" s="72" t="s">
        <v>25</v>
      </c>
      <c r="C67" s="73" t="s">
        <v>27</v>
      </c>
      <c r="D67" s="74" t="s">
        <v>26</v>
      </c>
      <c r="E67" s="183"/>
      <c r="F67" s="183"/>
      <c r="G67" s="26"/>
      <c r="H67" s="71" t="s">
        <v>28</v>
      </c>
      <c r="I67" s="71" t="s">
        <v>29</v>
      </c>
      <c r="J67" s="71" t="s">
        <v>30</v>
      </c>
      <c r="Q67" s="195" t="s">
        <v>17</v>
      </c>
      <c r="R67" s="197"/>
      <c r="S67" s="202">
        <f t="shared" si="8"/>
        <v>37.2</v>
      </c>
      <c r="T67" s="52">
        <v>35.2</v>
      </c>
      <c r="U67" s="337" t="s">
        <v>31</v>
      </c>
      <c r="V67" s="300"/>
      <c r="W67" s="144"/>
      <c r="X67" s="126" t="s">
        <v>53</v>
      </c>
      <c r="Y67" s="5" t="s">
        <v>66</v>
      </c>
      <c r="AA67" s="77"/>
    </row>
    <row r="68" spans="1:27" ht="13.5" customHeight="1" thickBot="1">
      <c r="A68" s="14"/>
      <c r="B68" s="130">
        <v>1.5</v>
      </c>
      <c r="C68" s="209">
        <f>D68+4000</f>
        <v>50491.5</v>
      </c>
      <c r="D68" s="51">
        <f>E68*1.07</f>
        <v>46491.5</v>
      </c>
      <c r="E68" s="76">
        <v>43450</v>
      </c>
      <c r="F68" s="185"/>
      <c r="G68" s="26"/>
      <c r="H68" s="67">
        <v>1.6</v>
      </c>
      <c r="I68" s="209">
        <f>J68+3000</f>
        <v>48036.3</v>
      </c>
      <c r="J68" s="51">
        <f>K68*1.07</f>
        <v>45036.3</v>
      </c>
      <c r="K68" s="76">
        <v>42090</v>
      </c>
      <c r="Q68" s="195" t="s">
        <v>18</v>
      </c>
      <c r="R68" s="197"/>
      <c r="S68" s="202">
        <f t="shared" si="8"/>
        <v>36.7</v>
      </c>
      <c r="T68" s="52">
        <v>34.7</v>
      </c>
      <c r="U68" s="341" t="s">
        <v>62</v>
      </c>
      <c r="V68" s="300"/>
      <c r="W68" s="168"/>
      <c r="X68" s="54">
        <f>Y68+2</f>
        <v>49</v>
      </c>
      <c r="Y68" s="55">
        <v>47</v>
      </c>
      <c r="AA68" s="77"/>
    </row>
    <row r="69" spans="1:27" ht="13.5" customHeight="1">
      <c r="A69" s="14"/>
      <c r="B69" s="33">
        <v>1.6</v>
      </c>
      <c r="C69" s="210">
        <f aca="true" t="shared" si="9" ref="C69:C78">D69+4000</f>
        <v>49903</v>
      </c>
      <c r="D69" s="191">
        <f aca="true" t="shared" si="10" ref="D69:D78">E69*1.07</f>
        <v>45903</v>
      </c>
      <c r="E69" s="75">
        <v>42900</v>
      </c>
      <c r="F69" s="185"/>
      <c r="G69" s="26"/>
      <c r="H69" s="68">
        <v>1.8</v>
      </c>
      <c r="I69" s="210">
        <f aca="true" t="shared" si="11" ref="I69:I78">J69+3000</f>
        <v>47191</v>
      </c>
      <c r="J69" s="191">
        <f aca="true" t="shared" si="12" ref="J69:J78">K69*1.07</f>
        <v>44191</v>
      </c>
      <c r="K69" s="75">
        <v>41300</v>
      </c>
      <c r="Q69" s="195" t="s">
        <v>19</v>
      </c>
      <c r="R69" s="197"/>
      <c r="S69" s="202">
        <f t="shared" si="8"/>
        <v>36.7</v>
      </c>
      <c r="T69" s="52">
        <v>34.7</v>
      </c>
      <c r="AA69" s="77"/>
    </row>
    <row r="70" spans="1:27" ht="12" customHeight="1">
      <c r="A70" s="14"/>
      <c r="B70" s="33">
        <v>1.8</v>
      </c>
      <c r="C70" s="210">
        <f t="shared" si="9"/>
        <v>48833</v>
      </c>
      <c r="D70" s="191">
        <f t="shared" si="10"/>
        <v>44833</v>
      </c>
      <c r="E70" s="75">
        <v>41900</v>
      </c>
      <c r="F70" s="185"/>
      <c r="G70" s="26"/>
      <c r="H70" s="68">
        <v>2</v>
      </c>
      <c r="I70" s="210">
        <f t="shared" si="11"/>
        <v>47137.5</v>
      </c>
      <c r="J70" s="191">
        <f t="shared" si="12"/>
        <v>44137.5</v>
      </c>
      <c r="K70" s="75">
        <v>41250</v>
      </c>
      <c r="Q70" s="195" t="s">
        <v>20</v>
      </c>
      <c r="R70" s="199"/>
      <c r="S70" s="202">
        <f t="shared" si="8"/>
        <v>36.7</v>
      </c>
      <c r="T70" s="52">
        <v>34.7</v>
      </c>
      <c r="AA70" s="77"/>
    </row>
    <row r="71" spans="1:27" ht="12.75" customHeight="1" thickBot="1">
      <c r="A71" s="14"/>
      <c r="B71" s="33">
        <v>2</v>
      </c>
      <c r="C71" s="210">
        <f t="shared" si="9"/>
        <v>48833</v>
      </c>
      <c r="D71" s="191">
        <f t="shared" si="10"/>
        <v>44833</v>
      </c>
      <c r="E71" s="75">
        <v>41900</v>
      </c>
      <c r="F71" s="185"/>
      <c r="G71" s="26"/>
      <c r="H71" s="68">
        <v>2.2</v>
      </c>
      <c r="I71" s="210">
        <f t="shared" si="11"/>
        <v>47137.5</v>
      </c>
      <c r="J71" s="191">
        <f t="shared" si="12"/>
        <v>44137.5</v>
      </c>
      <c r="K71" s="75">
        <v>41250</v>
      </c>
      <c r="Q71" s="284" t="s">
        <v>21</v>
      </c>
      <c r="R71" s="285"/>
      <c r="S71" s="258">
        <f t="shared" si="8"/>
        <v>36.7</v>
      </c>
      <c r="T71" s="259">
        <v>34.7</v>
      </c>
      <c r="AA71" s="77"/>
    </row>
    <row r="72" spans="1:27" ht="12.75" customHeight="1">
      <c r="A72" s="14"/>
      <c r="B72" s="33">
        <v>2.2</v>
      </c>
      <c r="C72" s="210">
        <f t="shared" si="9"/>
        <v>48833</v>
      </c>
      <c r="D72" s="191">
        <f t="shared" si="10"/>
        <v>44833</v>
      </c>
      <c r="E72" s="75">
        <v>41900</v>
      </c>
      <c r="F72" s="185"/>
      <c r="G72" s="26"/>
      <c r="H72" s="68">
        <v>2.5</v>
      </c>
      <c r="I72" s="210">
        <f t="shared" si="11"/>
        <v>45211.5</v>
      </c>
      <c r="J72" s="191">
        <f t="shared" si="12"/>
        <v>42211.5</v>
      </c>
      <c r="K72" s="75">
        <v>39450</v>
      </c>
      <c r="N72" s="14"/>
      <c r="Q72" s="333" t="s">
        <v>96</v>
      </c>
      <c r="R72" s="334"/>
      <c r="S72" s="260">
        <f t="shared" si="8"/>
        <v>43</v>
      </c>
      <c r="T72" s="201">
        <v>41</v>
      </c>
      <c r="AA72" s="77"/>
    </row>
    <row r="73" spans="1:27" ht="12.75" customHeight="1" thickBot="1">
      <c r="A73" s="14"/>
      <c r="B73" s="33">
        <v>2.5</v>
      </c>
      <c r="C73" s="210">
        <f t="shared" si="9"/>
        <v>47228</v>
      </c>
      <c r="D73" s="191">
        <f t="shared" si="10"/>
        <v>43228</v>
      </c>
      <c r="E73" s="75">
        <v>40400</v>
      </c>
      <c r="F73" s="185"/>
      <c r="G73" s="26"/>
      <c r="H73" s="68">
        <v>3</v>
      </c>
      <c r="I73" s="210">
        <f t="shared" si="11"/>
        <v>45211.5</v>
      </c>
      <c r="J73" s="191">
        <f t="shared" si="12"/>
        <v>42211.5</v>
      </c>
      <c r="K73" s="75">
        <v>39450</v>
      </c>
      <c r="N73" s="14"/>
      <c r="Q73" s="335" t="s">
        <v>95</v>
      </c>
      <c r="R73" s="336"/>
      <c r="S73" s="208">
        <f t="shared" si="8"/>
        <v>47.5</v>
      </c>
      <c r="T73" s="53">
        <v>45.5</v>
      </c>
      <c r="AA73" s="77"/>
    </row>
    <row r="74" spans="1:28" ht="12.75" customHeight="1">
      <c r="A74" s="14"/>
      <c r="B74" s="33">
        <v>3</v>
      </c>
      <c r="C74" s="210">
        <f t="shared" si="9"/>
        <v>47228</v>
      </c>
      <c r="D74" s="191">
        <f t="shared" si="10"/>
        <v>43228</v>
      </c>
      <c r="E74" s="75">
        <v>40400</v>
      </c>
      <c r="F74" s="185"/>
      <c r="G74" s="26"/>
      <c r="H74" s="68">
        <v>3.2</v>
      </c>
      <c r="I74" s="210">
        <f t="shared" si="11"/>
        <v>45211.5</v>
      </c>
      <c r="J74" s="191">
        <f t="shared" si="12"/>
        <v>42211.5</v>
      </c>
      <c r="K74" s="75">
        <v>39450</v>
      </c>
      <c r="N74" s="288" t="s">
        <v>92</v>
      </c>
      <c r="O74" s="289"/>
      <c r="P74" s="289"/>
      <c r="Q74" s="290"/>
      <c r="R74" s="290"/>
      <c r="S74" s="290"/>
      <c r="T74" s="290"/>
      <c r="U74" s="289"/>
      <c r="V74" s="289"/>
      <c r="W74" s="289"/>
      <c r="X74" s="289"/>
      <c r="Y74" s="289"/>
      <c r="Z74" s="289"/>
      <c r="AA74" s="291"/>
      <c r="AB74" s="77"/>
    </row>
    <row r="75" spans="1:28" ht="12.75" customHeight="1">
      <c r="A75" s="14"/>
      <c r="B75" s="33">
        <v>4</v>
      </c>
      <c r="C75" s="210">
        <f t="shared" si="9"/>
        <v>45259.200000000004</v>
      </c>
      <c r="D75" s="191">
        <f t="shared" si="10"/>
        <v>41259.200000000004</v>
      </c>
      <c r="E75" s="75">
        <v>38560</v>
      </c>
      <c r="F75" s="185"/>
      <c r="G75" s="26"/>
      <c r="H75" s="68">
        <v>3.5</v>
      </c>
      <c r="I75" s="210">
        <f t="shared" si="11"/>
        <v>45211.5</v>
      </c>
      <c r="J75" s="191">
        <f t="shared" si="12"/>
        <v>42211.5</v>
      </c>
      <c r="K75" s="75">
        <v>39450</v>
      </c>
      <c r="N75" s="292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3"/>
      <c r="AB75" s="77"/>
    </row>
    <row r="76" spans="1:28" ht="12.75" customHeight="1">
      <c r="A76" s="14"/>
      <c r="B76" s="33">
        <v>4.5</v>
      </c>
      <c r="C76" s="210">
        <f t="shared" si="9"/>
        <v>45302</v>
      </c>
      <c r="D76" s="191">
        <f t="shared" si="10"/>
        <v>41302</v>
      </c>
      <c r="E76" s="75">
        <v>38600</v>
      </c>
      <c r="F76" s="185"/>
      <c r="G76" s="26"/>
      <c r="H76" s="68">
        <v>4</v>
      </c>
      <c r="I76" s="210">
        <f t="shared" si="11"/>
        <v>43285.5</v>
      </c>
      <c r="J76" s="191">
        <f t="shared" si="12"/>
        <v>40285.5</v>
      </c>
      <c r="K76" s="75">
        <v>37650</v>
      </c>
      <c r="N76" s="292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3"/>
      <c r="AB76" s="77"/>
    </row>
    <row r="77" spans="1:28" ht="12.75" customHeight="1">
      <c r="A77" s="14"/>
      <c r="B77" s="33">
        <v>5</v>
      </c>
      <c r="C77" s="210">
        <f t="shared" si="9"/>
        <v>45302</v>
      </c>
      <c r="D77" s="191">
        <f t="shared" si="10"/>
        <v>41302</v>
      </c>
      <c r="E77" s="75">
        <v>38600</v>
      </c>
      <c r="F77" s="185"/>
      <c r="G77" s="26"/>
      <c r="H77" s="68">
        <v>4.5</v>
      </c>
      <c r="I77" s="210">
        <f t="shared" si="11"/>
        <v>43285.5</v>
      </c>
      <c r="J77" s="191">
        <f t="shared" si="12"/>
        <v>40285.5</v>
      </c>
      <c r="K77" s="75">
        <v>37650</v>
      </c>
      <c r="N77" s="292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3"/>
      <c r="AB77" s="77"/>
    </row>
    <row r="78" spans="1:28" ht="12.75" customHeight="1" thickBot="1">
      <c r="A78" s="14"/>
      <c r="B78" s="46">
        <v>6</v>
      </c>
      <c r="C78" s="211">
        <f t="shared" si="9"/>
        <v>45302</v>
      </c>
      <c r="D78" s="192">
        <f t="shared" si="10"/>
        <v>41302</v>
      </c>
      <c r="E78" s="75">
        <v>38600</v>
      </c>
      <c r="F78" s="185"/>
      <c r="G78" s="16"/>
      <c r="H78" s="212">
        <v>5</v>
      </c>
      <c r="I78" s="211">
        <f t="shared" si="11"/>
        <v>43285.5</v>
      </c>
      <c r="J78" s="192">
        <f t="shared" si="12"/>
        <v>40285.5</v>
      </c>
      <c r="K78" s="75">
        <v>37650</v>
      </c>
      <c r="N78" s="292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3"/>
      <c r="AB78" s="77"/>
    </row>
    <row r="79" spans="1:27" ht="12.75" customHeight="1" thickBot="1">
      <c r="A79" s="171" t="s">
        <v>94</v>
      </c>
      <c r="B79" s="172"/>
      <c r="C79" s="173"/>
      <c r="D79" s="174"/>
      <c r="E79" s="174"/>
      <c r="F79" s="174"/>
      <c r="G79" s="175"/>
      <c r="H79" s="171"/>
      <c r="I79" s="176"/>
      <c r="J79" s="174"/>
      <c r="K79" s="174"/>
      <c r="L79" s="174"/>
      <c r="M79" s="174"/>
      <c r="N79" s="294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6"/>
    </row>
    <row r="80" spans="1:26" ht="12" customHeight="1">
      <c r="A80" s="14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14" t="s">
        <v>57</v>
      </c>
    </row>
    <row r="81" spans="1:25" ht="27" customHeight="1">
      <c r="A81" s="14"/>
      <c r="V81" s="14"/>
      <c r="W81" s="14"/>
      <c r="X81" s="14"/>
      <c r="Y81" s="14"/>
    </row>
    <row r="82" spans="1:27" ht="33.75" customHeight="1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8"/>
      <c r="W82" s="118"/>
      <c r="X82" s="118"/>
      <c r="Y82" s="118"/>
      <c r="Z82" s="117"/>
      <c r="AA82" s="117"/>
    </row>
    <row r="83" spans="1:27" ht="13.5" customHeight="1">
      <c r="A83" s="117"/>
      <c r="B83" s="117"/>
      <c r="C83" s="117"/>
      <c r="D83" s="117"/>
      <c r="E83" s="117"/>
      <c r="F83" s="117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</row>
    <row r="84" spans="1:27" ht="13.5" customHeight="1">
      <c r="A84" s="286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7"/>
      <c r="U84" s="287"/>
      <c r="V84" s="117"/>
      <c r="W84" s="117"/>
      <c r="X84" s="117"/>
      <c r="Y84" s="117"/>
      <c r="Z84" s="117"/>
      <c r="AA84" s="117"/>
    </row>
    <row r="85" spans="1:27" ht="12.75" customHeight="1">
      <c r="A85" s="286"/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7"/>
      <c r="U85" s="287"/>
      <c r="V85" s="117"/>
      <c r="W85" s="117"/>
      <c r="X85" s="117"/>
      <c r="Y85" s="117"/>
      <c r="Z85" s="117"/>
      <c r="AA85" s="117"/>
    </row>
    <row r="86" spans="1:27" ht="13.5" customHeight="1">
      <c r="A86" s="286"/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7"/>
      <c r="U86" s="287"/>
      <c r="V86" s="117"/>
      <c r="W86" s="117"/>
      <c r="X86" s="117"/>
      <c r="Y86" s="117"/>
      <c r="Z86" s="117"/>
      <c r="AA86" s="117"/>
    </row>
    <row r="87" spans="1:27" ht="12.75">
      <c r="A87" s="286"/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7"/>
      <c r="U87" s="287"/>
      <c r="V87" s="117"/>
      <c r="W87" s="117"/>
      <c r="X87" s="117"/>
      <c r="Y87" s="117"/>
      <c r="Z87" s="117"/>
      <c r="AA87" s="117"/>
    </row>
    <row r="88" spans="1:27" ht="1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</row>
    <row r="89" spans="22:24" ht="12.75">
      <c r="V89" s="14"/>
      <c r="W89" s="14"/>
      <c r="X89" s="112"/>
    </row>
    <row r="90" ht="13.5" customHeight="1"/>
    <row r="91" ht="13.5" customHeight="1"/>
    <row r="93" ht="14.25" customHeight="1"/>
    <row r="94" ht="21" customHeight="1"/>
    <row r="95" ht="21" customHeight="1"/>
    <row r="96" ht="14.25" customHeight="1"/>
    <row r="97" ht="12" customHeight="1"/>
    <row r="98" ht="15" customHeight="1"/>
    <row r="99" ht="13.5" customHeight="1"/>
    <row r="100" ht="19.5" customHeight="1"/>
    <row r="102" ht="18" customHeight="1"/>
    <row r="103" ht="96.75" customHeight="1"/>
    <row r="104" ht="28.5" customHeight="1"/>
    <row r="105" spans="1:16" s="13" customFormat="1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4"/>
    </row>
    <row r="106" ht="12.75" hidden="1"/>
  </sheetData>
  <sheetProtection/>
  <mergeCells count="36">
    <mergeCell ref="Q72:R72"/>
    <mergeCell ref="Q73:R73"/>
    <mergeCell ref="U67:V67"/>
    <mergeCell ref="U59:V59"/>
    <mergeCell ref="Q59:R59"/>
    <mergeCell ref="U60:V60"/>
    <mergeCell ref="U68:V68"/>
    <mergeCell ref="A11:N11"/>
    <mergeCell ref="A14:G14"/>
    <mergeCell ref="A48:U48"/>
    <mergeCell ref="A52:N52"/>
    <mergeCell ref="Q52:Y52"/>
    <mergeCell ref="H14:N14"/>
    <mergeCell ref="P11:AA11"/>
    <mergeCell ref="H22:N22"/>
    <mergeCell ref="A25:G25"/>
    <mergeCell ref="B66:D66"/>
    <mergeCell ref="B53:D53"/>
    <mergeCell ref="H53:J53"/>
    <mergeCell ref="S53:U53"/>
    <mergeCell ref="Q57:T58"/>
    <mergeCell ref="U57:Y58"/>
    <mergeCell ref="U66:Y66"/>
    <mergeCell ref="V54:Y54"/>
    <mergeCell ref="V55:Y55"/>
    <mergeCell ref="H66:J66"/>
    <mergeCell ref="A8:U8"/>
    <mergeCell ref="Q54:R54"/>
    <mergeCell ref="Q55:R55"/>
    <mergeCell ref="Q71:R71"/>
    <mergeCell ref="A84:U87"/>
    <mergeCell ref="N74:AA79"/>
    <mergeCell ref="V53:Y53"/>
    <mergeCell ref="Q53:R53"/>
    <mergeCell ref="S54:U54"/>
    <mergeCell ref="S55:U55"/>
  </mergeCells>
  <hyperlinks>
    <hyperlink ref="Y1" r:id="rId1" display="www.setka34.ru"/>
    <hyperlink ref="Y41" r:id="rId2" display="www.setka34.ru"/>
  </hyperlinks>
  <printOptions/>
  <pageMargins left="0" right="0" top="0" bottom="0" header="0" footer="0"/>
  <pageSetup fitToHeight="2" fitToWidth="1"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2013-05-20T06:40:15Z</cp:lastPrinted>
  <dcterms:created xsi:type="dcterms:W3CDTF">2008-07-10T06:28:55Z</dcterms:created>
  <dcterms:modified xsi:type="dcterms:W3CDTF">2013-05-20T06:40:44Z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